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4-INFORMACION CONTABLE\09-NDM\"/>
    </mc:Choice>
  </mc:AlternateContent>
  <xr:revisionPtr revIDLastSave="0" documentId="13_ncr:1_{66536054-724B-4AC4-844C-70CE0E6435A0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ACT!$A$1:$E$224</definedName>
    <definedName name="_xlnm.Print_Area" localSheetId="6">Conciliacion_Eg!$A$1:$C$54</definedName>
    <definedName name="_xlnm.Print_Area" localSheetId="5">Conciliacion_Ig!$A$1:$E$33</definedName>
    <definedName name="_xlnm.Print_Area" localSheetId="4">EFE!$A$1:$E$157</definedName>
    <definedName name="_xlnm.Print_Area" localSheetId="2">ESF!$A$1:$J$186</definedName>
    <definedName name="_xlnm.Print_Area" localSheetId="7">Memoria!$A$1:$J$67</definedName>
    <definedName name="_xlnm.Print_Area" localSheetId="3">VHP!$A$1:$E$41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9" i="59" l="1"/>
  <c r="C98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<sst xmlns="http://schemas.openxmlformats.org/spreadsheetml/2006/main" count="870" uniqueCount="611">
  <si>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</si>
  <si>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</si>
  <si>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</si>
  <si>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</si>
  <si>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</si>
  <si>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</si>
  <si>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</si>
  <si>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</si>
  <si>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</si>
  <si>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</si>
  <si>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</si>
  <si>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</si>
  <si>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</si>
  <si>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</si>
  <si>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</si>
  <si>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</si>
  <si>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</si>
  <si>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</si>
  <si>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</si>
  <si>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</si>
  <si>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</si>
  <si>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</si>
  <si>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</si>
  <si>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</si>
  <si>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</si>
  <si>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</si>
  <si>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</si>
  <si>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</si>
  <si>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</si>
  <si>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</si>
  <si>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</si>
  <si>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</si>
  <si>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</si>
  <si>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</si>
  <si>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</si>
  <si>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</si>
  <si>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</si>
  <si>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</si>
  <si>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</si>
  <si>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</si>
  <si>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</si>
  <si>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</si>
  <si>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</si>
  <si>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</si>
  <si>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</si>
  <si>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</si>
  <si>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</si>
  <si>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</si>
  <si>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</si>
  <si>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</si>
  <si>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</si>
  <si>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</si>
  <si>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</si>
  <si>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</si>
  <si>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</si>
  <si>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</si>
  <si>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</si>
  <si>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</si>
  <si>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</si>
  <si>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</si>
  <si>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</si>
  <si>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</si>
  <si>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</si>
  <si>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</si>
  <si>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</si>
  <si>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</si>
  <si>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</si>
  <si>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</si>
  <si>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</si>
  <si>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</si>
  <si>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</si>
  <si>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</si>
  <si>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</si>
  <si>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</si>
  <si>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</si>
  <si>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</si>
  <si>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</si>
  <si>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</si>
  <si>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</si>
  <si>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</si>
  <si>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</si>
  <si>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</si>
  <si>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</si>
  <si>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</si>
  <si>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</si>
  <si>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</si>
  <si>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</si>
  <si>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</si>
  <si>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</si>
  <si>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</si>
  <si>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</si>
  <si>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</si>
  <si>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</si>
  <si>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</si>
  <si>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</si>
  <si>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</si>
  <si>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</si>
  <si>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</si>
  <si>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</si>
  <si>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</si>
  <si>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</si>
  <si>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</si>
  <si>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</si>
  <si>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</si>
  <si>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</si>
  <si>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</si>
  <si>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</si>
  <si>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</si>
  <si>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</si>
  <si>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</si>
  <si>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</si>
  <si>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</si>
  <si>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</si>
  <si>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</si>
  <si>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</si>
  <si>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</si>
  <si>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</si>
  <si>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</si>
  <si>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</si>
  <si>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</si>
  <si>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</si>
  <si>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</si>
  <si>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</si>
  <si>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</si>
  <si>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</si>
  <si>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</si>
  <si>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</si>
  <si>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</si>
  <si>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</si>
  <si>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</si>
  <si>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</si>
  <si>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</si>
  <si>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</si>
  <si>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</si>
  <si>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</si>
  <si>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</si>
  <si>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</si>
  <si>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</si>
  <si>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</si>
  <si>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</si>
  <si>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</si>
  <si>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</si>
  <si>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</si>
  <si>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</si>
  <si>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</si>
  <si>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</si>
  <si>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</si>
  <si>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</si>
  <si>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</si>
  <si>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</si>
  <si>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</si>
  <si>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</si>
  <si>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</si>
  <si>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</si>
  <si>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</si>
  <si>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</si>
  <si>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</si>
  <si>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</si>
  <si>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</si>
  <si>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</si>
  <si>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</si>
  <si>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</si>
  <si>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</si>
  <si>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</si>
  <si>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</si>
  <si>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</si>
  <si>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</si>
  <si>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</si>
  <si>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</si>
  <si>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</si>
  <si>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</si>
  <si>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</si>
  <si>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</si>
  <si>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</si>
  <si>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</si>
  <si>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</si>
  <si>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</si>
  <si>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</si>
  <si>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</si>
  <si>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</si>
  <si>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</si>
  <si>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</si>
  <si>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</si>
  <si>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</si>
  <si>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</si>
  <si>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</si>
  <si>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</si>
  <si>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</si>
  <si>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</si>
  <si>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</si>
  <si>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</si>
  <si>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</si>
  <si>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</si>
  <si>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</si>
  <si>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</si>
  <si>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</si>
  <si>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</si>
  <si>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</si>
  <si>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</si>
  <si>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</si>
  <si>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</si>
  <si>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</si>
  <si>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</si>
  <si>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</si>
  <si>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</si>
  <si>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</si>
  <si>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</si>
  <si>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</si>
  <si>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</si>
  <si>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</si>
  <si>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</si>
  <si>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</si>
  <si>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</si>
  <si>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</si>
  <si>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</si>
  <si>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</si>
  <si>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</si>
  <si>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</si>
  <si>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</si>
  <si>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</si>
  <si>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</si>
  <si>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</si>
  <si>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</si>
  <si>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</si>
  <si>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</si>
  <si>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</si>
  <si>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</si>
  <si>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</si>
  <si>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</si>
  <si>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</si>
  <si>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</si>
  <si>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</si>
  <si>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</si>
  <si>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</si>
  <si>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</si>
  <si>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</si>
  <si>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</si>
  <si>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</si>
  <si>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</si>
  <si>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</si>
  <si>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</si>
  <si>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</si>
  <si>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</si>
  <si>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</si>
  <si>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</si>
  <si>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</si>
  <si>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</si>
  <si>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</si>
  <si>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</si>
  <si>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</si>
  <si>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</si>
  <si>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</si>
  <si>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</si>
  <si>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</si>
  <si>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</si>
  <si>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</si>
  <si>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</si>
  <si>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</si>
  <si>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</si>
  <si>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</si>
  <si>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</si>
  <si>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</si>
  <si>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</si>
  <si>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</si>
  <si>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</si>
  <si>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</si>
  <si>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</si>
  <si>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</si>
  <si>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</si>
  <si>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</si>
  <si>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</si>
  <si>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</si>
  <si>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</si>
  <si>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</si>
  <si>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</si>
  <si>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</si>
  <si>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</si>
  <si>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</si>
  <si>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</si>
  <si>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</si>
  <si>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</si>
  <si>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</si>
  <si>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</si>
  <si>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</si>
  <si>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</si>
  <si>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</si>
  <si>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</si>
  <si>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</si>
  <si>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</si>
  <si>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</si>
  <si>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</si>
  <si>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</si>
  <si>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</si>
  <si>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</si>
  <si>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</si>
  <si>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</si>
  <si>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</si>
  <si>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</si>
  <si>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</si>
  <si>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</si>
  <si>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</si>
  <si>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</si>
  <si>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</si>
  <si>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</si>
  <si>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</si>
  <si>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</si>
  <si>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</si>
  <si>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</si>
  <si>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</si>
  <si>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</si>
  <si>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</si>
  <si>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</si>
  <si>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</si>
  <si>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</si>
  <si>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</si>
  <si>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</si>
  <si>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</si>
  <si>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</si>
  <si>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</si>
  <si>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</si>
  <si>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</si>
  <si>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</si>
  <si>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</si>
  <si>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</si>
  <si>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</si>
  <si>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</si>
  <si>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</si>
  <si>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</si>
  <si>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</si>
  <si>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</si>
  <si>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</si>
  <si>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</si>
  <si>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</si>
  <si>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</si>
  <si>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</si>
  <si>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</si>
  <si>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</si>
  <si>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</si>
  <si>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</si>
  <si>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</si>
  <si>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</si>
  <si>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</si>
  <si>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</si>
  <si>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</si>
  <si>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</si>
  <si>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</si>
  <si>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</si>
  <si>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</si>
  <si>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</si>
  <si>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</si>
  <si>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</si>
  <si>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</si>
  <si>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</si>
  <si>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</si>
  <si>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</si>
  <si>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</si>
  <si>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</si>
  <si>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</si>
  <si>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</si>
  <si>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</si>
  <si>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</si>
  <si>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</si>
  <si>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</si>
  <si>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</si>
  <si>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</si>
  <si>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</si>
  <si>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</si>
  <si>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</si>
  <si>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</si>
  <si>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</si>
  <si>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</si>
  <si>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</si>
  <si>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</si>
  <si>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</si>
  <si>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</si>
  <si>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</si>
  <si>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</si>
  <si>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</si>
  <si>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</si>
  <si>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</si>
  <si>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</si>
  <si>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</si>
  <si>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</si>
  <si>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</si>
  <si>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</si>
  <si>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</si>
  <si>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</si>
  <si>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</si>
  <si>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</si>
  <si>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</si>
  <si>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</si>
  <si>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</si>
  <si>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</si>
  <si>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</si>
  <si>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</si>
  <si>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</si>
  <si>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</si>
  <si>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</si>
  <si>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</si>
  <si>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</si>
  <si>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</si>
  <si>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</si>
  <si>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</si>
  <si>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</si>
  <si>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</si>
  <si>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</si>
  <si>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</si>
  <si>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</si>
  <si>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</si>
  <si>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</si>
  <si>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</si>
  <si>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</si>
  <si>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</si>
  <si>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</si>
  <si>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</si>
  <si>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</si>
  <si>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</si>
  <si>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</si>
  <si>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</si>
  <si>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</si>
  <si>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</si>
  <si>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</si>
  <si>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</si>
  <si>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</si>
  <si>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</si>
  <si>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</si>
  <si>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</si>
  <si>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</si>
  <si>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</si>
  <si>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</si>
  <si>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</si>
  <si>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</si>
  <si>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</si>
  <si>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</si>
  <si>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</si>
  <si>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</si>
  <si>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</si>
  <si>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</si>
  <si>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</si>
  <si>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</si>
  <si>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</si>
  <si>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</si>
  <si>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</si>
  <si>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</si>
  <si>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</si>
  <si>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</si>
  <si>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</si>
  <si>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</si>
  <si>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</si>
  <si>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</si>
  <si>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</si>
  <si>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</si>
  <si>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</si>
  <si>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</si>
  <si>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</si>
  <si>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</si>
  <si>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</si>
  <si>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</si>
  <si>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</si>
  <si>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</si>
  <si>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</si>
  <si>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</si>
  <si>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</si>
  <si>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</si>
  <si>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</si>
  <si>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</si>
  <si>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</si>
  <si>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</si>
  <si>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</si>
  <si>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</si>
  <si>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</si>
  <si>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</si>
  <si>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</si>
  <si>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</si>
  <si>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</si>
  <si>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</si>
  <si>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</si>
  <si>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</si>
  <si>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</si>
  <si>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</si>
  <si>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</si>
  <si>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</si>
  <si>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</si>
  <si>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</si>
  <si>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</si>
  <si>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</si>
  <si>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</si>
  <si>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</si>
  <si>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</si>
  <si>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</si>
  <si>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</si>
  <si>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</si>
  <si>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</si>
  <si>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</si>
  <si>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</si>
  <si>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</si>
  <si>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</si>
  <si>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</si>
  <si>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</si>
  <si>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</si>
  <si>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</si>
  <si>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</si>
  <si>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</si>
  <si>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</si>
  <si>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</si>
  <si>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</si>
  <si>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</si>
  <si>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</si>
  <si>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</si>
  <si>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</si>
  <si>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</si>
  <si>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</si>
  <si>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</si>
  <si>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</si>
  <si>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</si>
  <si>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</si>
  <si>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</si>
  <si>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</si>
  <si>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</si>
  <si>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</si>
  <si>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</si>
  <si>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</si>
  <si>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</si>
  <si>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</si>
  <si>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</si>
  <si>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</si>
  <si>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</si>
  <si>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</si>
  <si>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</si>
  <si>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</si>
  <si>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</si>
  <si>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</si>
  <si>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</si>
  <si>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</si>
  <si>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</si>
  <si>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</si>
  <si>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</si>
  <si>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</si>
  <si>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</si>
  <si>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</si>
  <si>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</si>
  <si>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</si>
  <si>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</si>
  <si>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</si>
  <si>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</si>
  <si>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</si>
  <si>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</si>
  <si>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</si>
  <si>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</si>
  <si>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</si>
  <si>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</si>
  <si>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</si>
  <si>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</si>
  <si>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</si>
  <si>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</si>
  <si>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</si>
  <si>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</si>
  <si>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</si>
  <si>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</si>
  <si>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</si>
  <si>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</si>
  <si>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</si>
  <si>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</si>
  <si>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</si>
  <si>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</si>
  <si>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</si>
  <si>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</si>
  <si>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</si>
  <si>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</si>
  <si>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</si>
  <si>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</si>
  <si>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</si>
  <si>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</si>
  <si>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</si>
  <si>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</si>
  <si>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</si>
  <si>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</si>
  <si>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</si>
  <si>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</si>
  <si>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</si>
  <si>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</si>
  <si>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</si>
  <si>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</si>
  <si>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</si>
  <si>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</si>
  <si>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</si>
  <si>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</si>
  <si>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</si>
  <si>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</si>
  <si>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</si>
  <si>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</si>
  <si>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</si>
  <si>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</si>
  <si>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</si>
  <si>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</si>
  <si>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</si>
  <si>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</si>
  <si>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</si>
  <si>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</si>
  <si>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</si>
  <si>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</si>
  <si>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UNIVERSIDAD POLITÉCNICA DE GUANAJUATO</t>
  </si>
  <si>
    <t>Del 1 de Enero al 31 de Marzo de 2025</t>
  </si>
  <si>
    <t>MTRA. MAYRA CECILIA PADILLA MOSQUEDA</t>
  </si>
  <si>
    <t>LIC. DANIEL RODOLFO TORRES CHONA</t>
  </si>
  <si>
    <t>SECRETARIO ADMINISTRATIVO</t>
  </si>
  <si>
    <t xml:space="preserve">Bajo protesta de decir verdad declaramos que los Estados Financieros y sus notas, son razonablemente correctos </t>
  </si>
  <si>
    <t>y son responsabilidad del emisor.</t>
  </si>
  <si>
    <t>ENCARGADA DE LA RECTORÍA DE LA</t>
  </si>
  <si>
    <t xml:space="preserve"> UNIVERSIDAD POLITÉCNICA DE GUANAJUATO</t>
  </si>
  <si>
    <t xml:space="preserve">ENCARGADA DE LA RECTORÍA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</si>
</sst>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17" fillId="0" borderId="0" xfId="3" applyFont="1" applyAlignment="1" applyProtection="1">
      <alignment horizontal="center" vertical="top" wrapText="1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7" fillId="0" borderId="0" xfId="3" applyFont="1" applyAlignment="1" applyProtection="1">
      <alignment horizontal="center" vertical="top"/>
      <protection locked="0"/>
    </xf>
    <xf numFmtId="0" fontId="17" fillId="0" borderId="0" xfId="3" applyFont="1" applyAlignment="1" applyProtection="1">
      <alignment horizontal="center" vertical="top" wrapTex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7" fillId="7" borderId="1" xfId="13" applyFont="1" applyFill="1" applyBorder="1" applyAlignment="1">
      <alignment horizontal="center" vertical="center"/>
    </xf>
    <xf numFmtId="0" fontId="17" fillId="0" borderId="0" xfId="3" applyFont="1" applyAlignment="1" applyProtection="1">
      <alignment vertical="top" wrapText="1"/>
      <protection locked="0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76200</xdr:rowOff>
    </xdr:from>
    <xdr:to>
      <xdr:col>1</xdr:col>
      <xdr:colOff>2733675</xdr:colOff>
      <xdr:row>55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0FDB117-2718-4C02-8975-9300A98E346E}"/>
            </a:ext>
          </a:extLst>
        </xdr:cNvPr>
        <xdr:cNvSpPr txBox="1"/>
      </xdr:nvSpPr>
      <xdr:spPr>
        <a:xfrm>
          <a:off x="0" y="7505700"/>
          <a:ext cx="371475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MTRA. MAYRA CECILIA PADILLA MOSQUEDA</a:t>
          </a:r>
          <a:br>
            <a:rPr lang="es-MX" sz="1100" b="1"/>
          </a:br>
          <a:r>
            <a:rPr lang="es-MX" sz="1100" b="1"/>
            <a:t>ENCARGADA DE LA RECTORÍA DE LA UNIVERSIDAD POLITÉCNICA DE GUANAJUATO</a:t>
          </a:r>
        </a:p>
      </xdr:txBody>
    </xdr:sp>
    <xdr:clientData/>
  </xdr:twoCellAnchor>
  <xdr:twoCellAnchor>
    <xdr:from>
      <xdr:col>1</xdr:col>
      <xdr:colOff>3009900</xdr:colOff>
      <xdr:row>50</xdr:row>
      <xdr:rowOff>85726</xdr:rowOff>
    </xdr:from>
    <xdr:to>
      <xdr:col>4</xdr:col>
      <xdr:colOff>28574</xdr:colOff>
      <xdr:row>54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2DDB73-2080-47DA-AB4D-339177E84F73}"/>
            </a:ext>
          </a:extLst>
        </xdr:cNvPr>
        <xdr:cNvSpPr txBox="1"/>
      </xdr:nvSpPr>
      <xdr:spPr>
        <a:xfrm>
          <a:off x="3990975" y="7515226"/>
          <a:ext cx="3333749" cy="523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LIC. DANIEL RODOLFO TORRES CHONA</a:t>
          </a:r>
          <a:br>
            <a:rPr lang="es-MX" sz="1100" b="1"/>
          </a:br>
          <a:r>
            <a:rPr lang="es-MX" sz="1100" b="1"/>
            <a:t>SECRETARIO ADMINISTRATIVO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218</xdr:row>
      <xdr:rowOff>85725</xdr:rowOff>
    </xdr:from>
    <xdr:to>
      <xdr:col>1</xdr:col>
      <xdr:colOff>3743325</xdr:colOff>
      <xdr:row>223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E1737C2-172A-4EAA-B7DC-9F8B0607C893}"/>
            </a:ext>
          </a:extLst>
        </xdr:cNvPr>
        <xdr:cNvSpPr txBox="1"/>
      </xdr:nvSpPr>
      <xdr:spPr>
        <a:xfrm>
          <a:off x="695325" y="33613725"/>
          <a:ext cx="371475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MTRA. MAYRA CECILIA PADILLA MOSQUEDA</a:t>
          </a:r>
          <a:br>
            <a:rPr lang="es-MX" sz="1100" b="1"/>
          </a:br>
          <a:r>
            <a:rPr lang="es-MX" sz="1100" b="1"/>
            <a:t>ENCARGADA DE LA RECTORÍA DE LA UNIVERSIDAD POLITÉCNICA DE GUANAJUATO</a:t>
          </a:r>
        </a:p>
      </xdr:txBody>
    </xdr:sp>
    <xdr:clientData/>
  </xdr:twoCellAnchor>
  <xdr:twoCellAnchor>
    <xdr:from>
      <xdr:col>1</xdr:col>
      <xdr:colOff>4067175</xdr:colOff>
      <xdr:row>218</xdr:row>
      <xdr:rowOff>123826</xdr:rowOff>
    </xdr:from>
    <xdr:to>
      <xdr:col>3</xdr:col>
      <xdr:colOff>819149</xdr:colOff>
      <xdr:row>222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D218749-331A-462A-91B5-3B092CF7794E}"/>
            </a:ext>
          </a:extLst>
        </xdr:cNvPr>
        <xdr:cNvSpPr txBox="1"/>
      </xdr:nvSpPr>
      <xdr:spPr>
        <a:xfrm>
          <a:off x="4733925" y="33651826"/>
          <a:ext cx="3333749" cy="523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LIC. DANIEL RODOLFO TORRES CHONA</a:t>
          </a:r>
          <a:br>
            <a:rPr lang="es-MX" sz="1100" b="1"/>
          </a:br>
          <a:r>
            <a:rPr lang="es-MX" sz="1100" b="1"/>
            <a:t>SECRETARIO ADMINISTRATIVO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34</xdr:row>
      <xdr:rowOff>19050</xdr:rowOff>
    </xdr:from>
    <xdr:to>
      <xdr:col>1</xdr:col>
      <xdr:colOff>3190875</xdr:colOff>
      <xdr:row>38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4BFFAA2-5381-4D03-8D9D-3F4975B1682B}"/>
            </a:ext>
          </a:extLst>
        </xdr:cNvPr>
        <xdr:cNvSpPr txBox="1"/>
      </xdr:nvSpPr>
      <xdr:spPr>
        <a:xfrm>
          <a:off x="142875" y="5257800"/>
          <a:ext cx="371475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MTRA. MAYRA CECILIA PADILLA MOSQUEDA</a:t>
          </a:r>
          <a:br>
            <a:rPr lang="es-MX" sz="1100" b="1"/>
          </a:br>
          <a:r>
            <a:rPr lang="es-MX" sz="1100" b="1"/>
            <a:t>ENCARGADA DE LA RECTORÍA DE LA UNIVERSIDAD POLITÉCNICA DE GUANAJUATO</a:t>
          </a:r>
        </a:p>
      </xdr:txBody>
    </xdr:sp>
    <xdr:clientData/>
  </xdr:twoCellAnchor>
  <xdr:twoCellAnchor>
    <xdr:from>
      <xdr:col>2</xdr:col>
      <xdr:colOff>276225</xdr:colOff>
      <xdr:row>34</xdr:row>
      <xdr:rowOff>57151</xdr:rowOff>
    </xdr:from>
    <xdr:to>
      <xdr:col>4</xdr:col>
      <xdr:colOff>971549</xdr:colOff>
      <xdr:row>38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23A32-4AF1-4519-BE26-2B71783B4223}"/>
            </a:ext>
          </a:extLst>
        </xdr:cNvPr>
        <xdr:cNvSpPr txBox="1"/>
      </xdr:nvSpPr>
      <xdr:spPr>
        <a:xfrm>
          <a:off x="4152900" y="5295901"/>
          <a:ext cx="3333749" cy="523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LIC. DANIEL RODOLFO TORRES CHONA</a:t>
          </a:r>
          <a:br>
            <a:rPr lang="es-MX" sz="1100" b="1"/>
          </a:br>
          <a:r>
            <a:rPr lang="es-MX" sz="1100" b="1"/>
            <a:t>SECRETARIO ADMINISTRATIVO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152</xdr:row>
      <xdr:rowOff>0</xdr:rowOff>
    </xdr:from>
    <xdr:to>
      <xdr:col>1</xdr:col>
      <xdr:colOff>3543300</xdr:colOff>
      <xdr:row>156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B55919D-38DC-47A7-A9EF-62698ADD79B7}"/>
            </a:ext>
          </a:extLst>
        </xdr:cNvPr>
        <xdr:cNvSpPr txBox="1"/>
      </xdr:nvSpPr>
      <xdr:spPr>
        <a:xfrm>
          <a:off x="495300" y="22098000"/>
          <a:ext cx="371475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MTRA. MAYRA CECILIA PADILLA MOSQUEDA</a:t>
          </a:r>
          <a:br>
            <a:rPr lang="es-MX" sz="1100" b="1"/>
          </a:br>
          <a:r>
            <a:rPr lang="es-MX" sz="1100" b="1"/>
            <a:t>ENCARGADA DE LA RECTORÍA DE LA UNIVERSIDAD POLITÉCNICA DE GUANAJUATO</a:t>
          </a:r>
        </a:p>
      </xdr:txBody>
    </xdr:sp>
    <xdr:clientData/>
  </xdr:twoCellAnchor>
  <xdr:twoCellAnchor>
    <xdr:from>
      <xdr:col>1</xdr:col>
      <xdr:colOff>3895725</xdr:colOff>
      <xdr:row>151</xdr:row>
      <xdr:rowOff>123826</xdr:rowOff>
    </xdr:from>
    <xdr:to>
      <xdr:col>4</xdr:col>
      <xdr:colOff>885824</xdr:colOff>
      <xdr:row>155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541839-FDF3-4B01-B9C2-409644B79AB0}"/>
            </a:ext>
          </a:extLst>
        </xdr:cNvPr>
        <xdr:cNvSpPr txBox="1"/>
      </xdr:nvSpPr>
      <xdr:spPr>
        <a:xfrm>
          <a:off x="4562475" y="22078951"/>
          <a:ext cx="3333749" cy="523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LIC. DANIEL RODOLFO TORRES CHONA</a:t>
          </a:r>
          <a:br>
            <a:rPr lang="es-MX" sz="1100" b="1"/>
          </a:br>
          <a:r>
            <a:rPr lang="es-MX" sz="1100" b="1"/>
            <a:t>SECRETARIO ADMINISTRATIVO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85725</xdr:rowOff>
    </xdr:from>
    <xdr:to>
      <xdr:col>1</xdr:col>
      <xdr:colOff>2867025</xdr:colOff>
      <xdr:row>32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321EEF-FF29-48FF-84FD-83D907ECFDC8}"/>
            </a:ext>
          </a:extLst>
        </xdr:cNvPr>
        <xdr:cNvSpPr txBox="1"/>
      </xdr:nvSpPr>
      <xdr:spPr>
        <a:xfrm>
          <a:off x="0" y="4371975"/>
          <a:ext cx="30861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/>
            <a:t>MTRA. MAYRA CECILIA PADILLA MOSQUEDA</a:t>
          </a:r>
          <a:br>
            <a:rPr lang="es-MX" sz="1050" b="1"/>
          </a:br>
          <a:r>
            <a:rPr lang="es-MX" sz="1050" b="1"/>
            <a:t>ENCARGADA DE LA RECTORÍA DE LA UNIVERSIDAD POLITÉCNICA DE GUANAJUATO</a:t>
          </a:r>
        </a:p>
      </xdr:txBody>
    </xdr:sp>
    <xdr:clientData/>
  </xdr:twoCellAnchor>
  <xdr:twoCellAnchor>
    <xdr:from>
      <xdr:col>1</xdr:col>
      <xdr:colOff>3086100</xdr:colOff>
      <xdr:row>27</xdr:row>
      <xdr:rowOff>76201</xdr:rowOff>
    </xdr:from>
    <xdr:to>
      <xdr:col>4</xdr:col>
      <xdr:colOff>266699</xdr:colOff>
      <xdr:row>31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78292C9-66F9-4F12-BDE4-6235C0FEDCCD}"/>
            </a:ext>
          </a:extLst>
        </xdr:cNvPr>
        <xdr:cNvSpPr txBox="1"/>
      </xdr:nvSpPr>
      <xdr:spPr>
        <a:xfrm>
          <a:off x="3305175" y="4362451"/>
          <a:ext cx="3333749" cy="523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 b="1"/>
            <a:t>LIC. DANIEL RODOLFO TORRES CHONA</a:t>
          </a:r>
          <a:br>
            <a:rPr lang="es-MX" sz="1050" b="1"/>
          </a:br>
          <a:r>
            <a:rPr lang="es-MX" sz="1050" b="1"/>
            <a:t>SECRETARIO ADMINISTRATIVO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28575</xdr:rowOff>
    </xdr:from>
    <xdr:to>
      <xdr:col>1</xdr:col>
      <xdr:colOff>2676525</xdr:colOff>
      <xdr:row>53</xdr:row>
      <xdr:rowOff>142874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B2B6CB2-86E0-4AE4-9DBE-29F18D3F8A6F}"/>
            </a:ext>
          </a:extLst>
        </xdr:cNvPr>
        <xdr:cNvSpPr txBox="1"/>
      </xdr:nvSpPr>
      <xdr:spPr>
        <a:xfrm>
          <a:off x="0" y="7448550"/>
          <a:ext cx="2924175" cy="685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MTRA. MAYRA CECILIA PADILLA MOSQUEDA</a:t>
          </a:r>
          <a:br>
            <a:rPr lang="es-MX" sz="1100" b="1"/>
          </a:br>
          <a:r>
            <a:rPr lang="es-MX" sz="1100" b="1"/>
            <a:t>ENCARGADA DE LA RECTORÍA DE LA UNIVERSIDAD POLITÉCNICA DE GUANAJUATO</a:t>
          </a:r>
        </a:p>
      </xdr:txBody>
    </xdr:sp>
    <xdr:clientData/>
  </xdr:twoCellAnchor>
  <xdr:twoCellAnchor>
    <xdr:from>
      <xdr:col>1</xdr:col>
      <xdr:colOff>2933700</xdr:colOff>
      <xdr:row>49</xdr:row>
      <xdr:rowOff>66676</xdr:rowOff>
    </xdr:from>
    <xdr:to>
      <xdr:col>3</xdr:col>
      <xdr:colOff>47624</xdr:colOff>
      <xdr:row>53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B9DFFA-94A8-4368-8C1C-A2F6EC226193}"/>
            </a:ext>
          </a:extLst>
        </xdr:cNvPr>
        <xdr:cNvSpPr txBox="1"/>
      </xdr:nvSpPr>
      <xdr:spPr>
        <a:xfrm>
          <a:off x="3181350" y="7486651"/>
          <a:ext cx="2438399" cy="514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LIC. DANIEL RODOLFO TORRES CHONA</a:t>
          </a:r>
          <a:br>
            <a:rPr lang="es-MX" sz="1100" b="1"/>
          </a:br>
          <a:r>
            <a:rPr lang="es-MX" sz="1100" b="1"/>
            <a:t>SECRETARIO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="85" zoomScaleNormal="85" zoomScaleSheetLayoutView="100" workbookViewId="0">
      <pane ySplit="5" topLeftCell="A6" activePane="bottomLeft" state="frozen"/>
      <selection activeCell="A14" sqref="A14:B14"/>
      <selection pane="bottomLeft" activeCell="G40" sqref="G4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4" t="s">
        <v>601</v>
      </c>
      <c r="B1" s="165"/>
      <c r="C1" s="115" t="s">
        <v>495</v>
      </c>
      <c r="D1" s="116">
        <v>2025</v>
      </c>
    </row>
    <row r="2" spans="1:4" ht="16.149999999999999" customHeight="1" x14ac:dyDescent="0.2">
      <c r="A2" s="166" t="s">
        <v>494</v>
      </c>
      <c r="B2" s="167"/>
      <c r="C2" s="10" t="s">
        <v>496</v>
      </c>
      <c r="D2" s="117" t="s">
        <v>501</v>
      </c>
    </row>
    <row r="3" spans="1:4" ht="16.149999999999999" customHeight="1" x14ac:dyDescent="0.2">
      <c r="A3" s="168" t="s">
        <v>602</v>
      </c>
      <c r="B3" s="169"/>
      <c r="C3" s="10" t="s">
        <v>497</v>
      </c>
      <c r="D3" s="118">
        <v>1</v>
      </c>
    </row>
    <row r="4" spans="1:4" ht="16.149999999999999" customHeight="1" x14ac:dyDescent="0.2">
      <c r="A4" s="170" t="s">
        <v>516</v>
      </c>
      <c r="B4" s="171"/>
      <c r="C4" s="171"/>
      <c r="D4" s="172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B111" sqref="B11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7" t="s">
        <v>601</v>
      </c>
      <c r="B1" s="167"/>
      <c r="C1" s="167"/>
      <c r="D1" s="10" t="s">
        <v>498</v>
      </c>
      <c r="E1" s="19">
        <v>2025</v>
      </c>
    </row>
    <row r="2" spans="1:5" s="11" customFormat="1" ht="18.95" customHeight="1" x14ac:dyDescent="0.25">
      <c r="A2" s="167" t="s">
        <v>503</v>
      </c>
      <c r="B2" s="167"/>
      <c r="C2" s="167"/>
      <c r="D2" s="10" t="s">
        <v>499</v>
      </c>
      <c r="E2" s="19" t="s">
        <v>501</v>
      </c>
    </row>
    <row r="3" spans="1:5" s="11" customFormat="1" ht="18.95" customHeight="1" x14ac:dyDescent="0.25">
      <c r="A3" s="167" t="s">
        <v>602</v>
      </c>
      <c r="B3" s="167"/>
      <c r="C3" s="167"/>
      <c r="D3" s="10" t="s">
        <v>500</v>
      </c>
      <c r="E3" s="19">
        <v>1</v>
      </c>
    </row>
    <row r="4" spans="1:5" s="11" customFormat="1" ht="18.95" customHeight="1" x14ac:dyDescent="0.25">
      <c r="A4" s="167" t="s">
        <v>516</v>
      </c>
      <c r="B4" s="167"/>
      <c r="C4" s="167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9" t="s">
        <v>276</v>
      </c>
      <c r="E8" s="160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40396486.519999996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7574036.4100000001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7574036.4100000001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7574036.4100000001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32489206.030000001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32489206.030000001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32489206.030000001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333244.08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333244.08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333244.08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27423581.909999996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26940349.579999998</v>
      </c>
      <c r="D95" s="124">
        <f>C95/$C$94</f>
        <v>0.98237894919832525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23344962.659999996</v>
      </c>
      <c r="D96" s="124">
        <f t="shared" ref="D96:D159" si="0">C96/$C$94</f>
        <v>0.85127328503674671</v>
      </c>
      <c r="E96" s="42"/>
    </row>
    <row r="97" spans="1:5" x14ac:dyDescent="0.2">
      <c r="A97" s="44">
        <v>5111</v>
      </c>
      <c r="B97" s="42" t="s">
        <v>280</v>
      </c>
      <c r="C97" s="45">
        <v>12777425.369999999</v>
      </c>
      <c r="D97" s="46">
        <f t="shared" si="0"/>
        <v>0.4659283900962885</v>
      </c>
      <c r="E97" s="42"/>
    </row>
    <row r="98" spans="1:5" x14ac:dyDescent="0.2">
      <c r="A98" s="44">
        <v>5112</v>
      </c>
      <c r="B98" s="42" t="s">
        <v>281</v>
      </c>
      <c r="C98" s="45">
        <v>4598437.99</v>
      </c>
      <c r="D98" s="46">
        <f t="shared" si="0"/>
        <v>0.16768188798572597</v>
      </c>
      <c r="E98" s="42"/>
    </row>
    <row r="99" spans="1:5" x14ac:dyDescent="0.2">
      <c r="A99" s="44">
        <v>5113</v>
      </c>
      <c r="B99" s="42" t="s">
        <v>282</v>
      </c>
      <c r="C99" s="45">
        <v>40132.769999999997</v>
      </c>
      <c r="D99" s="46">
        <f t="shared" si="0"/>
        <v>1.4634401199562338E-3</v>
      </c>
      <c r="E99" s="42"/>
    </row>
    <row r="100" spans="1:5" x14ac:dyDescent="0.2">
      <c r="A100" s="44">
        <v>5114</v>
      </c>
      <c r="B100" s="42" t="s">
        <v>283</v>
      </c>
      <c r="C100" s="45">
        <v>4563612.79</v>
      </c>
      <c r="D100" s="46">
        <f t="shared" si="0"/>
        <v>0.16641198822885644</v>
      </c>
      <c r="E100" s="42"/>
    </row>
    <row r="101" spans="1:5" x14ac:dyDescent="0.2">
      <c r="A101" s="44">
        <v>5115</v>
      </c>
      <c r="B101" s="42" t="s">
        <v>284</v>
      </c>
      <c r="C101" s="45">
        <v>1365353.74</v>
      </c>
      <c r="D101" s="46">
        <f t="shared" si="0"/>
        <v>4.9787578605919612E-2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820504.01</v>
      </c>
      <c r="D103" s="124">
        <f t="shared" si="0"/>
        <v>2.9919651367672127E-2</v>
      </c>
      <c r="E103" s="42"/>
    </row>
    <row r="104" spans="1:5" x14ac:dyDescent="0.2">
      <c r="A104" s="44">
        <v>5121</v>
      </c>
      <c r="B104" s="42" t="s">
        <v>287</v>
      </c>
      <c r="C104" s="45">
        <v>271451.38</v>
      </c>
      <c r="D104" s="46">
        <f t="shared" si="0"/>
        <v>9.8984655210563651E-3</v>
      </c>
      <c r="E104" s="42"/>
    </row>
    <row r="105" spans="1:5" x14ac:dyDescent="0.2">
      <c r="A105" s="44">
        <v>5122</v>
      </c>
      <c r="B105" s="42" t="s">
        <v>288</v>
      </c>
      <c r="C105" s="45">
        <v>83883.72</v>
      </c>
      <c r="D105" s="46">
        <f t="shared" si="0"/>
        <v>3.0588170529762867E-3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389.46</v>
      </c>
      <c r="D107" s="46">
        <f t="shared" si="0"/>
        <v>1.4201645914751332E-5</v>
      </c>
      <c r="E107" s="42"/>
    </row>
    <row r="108" spans="1:5" x14ac:dyDescent="0.2">
      <c r="A108" s="44">
        <v>5125</v>
      </c>
      <c r="B108" s="42" t="s">
        <v>291</v>
      </c>
      <c r="C108" s="45">
        <v>35665.46</v>
      </c>
      <c r="D108" s="46">
        <f t="shared" si="0"/>
        <v>1.3005398097538311E-3</v>
      </c>
      <c r="E108" s="42"/>
    </row>
    <row r="109" spans="1:5" x14ac:dyDescent="0.2">
      <c r="A109" s="44">
        <v>5126</v>
      </c>
      <c r="B109" s="42" t="s">
        <v>292</v>
      </c>
      <c r="C109" s="45">
        <v>182267.8</v>
      </c>
      <c r="D109" s="46">
        <f t="shared" si="0"/>
        <v>6.6463892498862852E-3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246846.19</v>
      </c>
      <c r="D112" s="46">
        <f t="shared" si="0"/>
        <v>9.0012380880846073E-3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2774882.91</v>
      </c>
      <c r="D113" s="124">
        <f t="shared" si="0"/>
        <v>0.10118601279390642</v>
      </c>
      <c r="E113" s="42"/>
    </row>
    <row r="114" spans="1:5" x14ac:dyDescent="0.2">
      <c r="A114" s="44">
        <v>5131</v>
      </c>
      <c r="B114" s="42" t="s">
        <v>297</v>
      </c>
      <c r="C114" s="45">
        <v>808019.51</v>
      </c>
      <c r="D114" s="46">
        <f t="shared" si="0"/>
        <v>2.9464404491426267E-2</v>
      </c>
      <c r="E114" s="42"/>
    </row>
    <row r="115" spans="1:5" x14ac:dyDescent="0.2">
      <c r="A115" s="44">
        <v>5132</v>
      </c>
      <c r="B115" s="42" t="s">
        <v>298</v>
      </c>
      <c r="C115" s="45">
        <v>133187.79999999999</v>
      </c>
      <c r="D115" s="46">
        <f t="shared" si="0"/>
        <v>4.8566886862956848E-3</v>
      </c>
      <c r="E115" s="42"/>
    </row>
    <row r="116" spans="1:5" x14ac:dyDescent="0.2">
      <c r="A116" s="44">
        <v>5133</v>
      </c>
      <c r="B116" s="42" t="s">
        <v>299</v>
      </c>
      <c r="C116" s="45">
        <v>623917.78</v>
      </c>
      <c r="D116" s="46">
        <f t="shared" si="0"/>
        <v>2.2751141045236279E-2</v>
      </c>
      <c r="E116" s="42"/>
    </row>
    <row r="117" spans="1:5" x14ac:dyDescent="0.2">
      <c r="A117" s="44">
        <v>5134</v>
      </c>
      <c r="B117" s="42" t="s">
        <v>300</v>
      </c>
      <c r="C117" s="45">
        <v>95060.36</v>
      </c>
      <c r="D117" s="46">
        <f t="shared" si="0"/>
        <v>3.4663728579283908E-3</v>
      </c>
      <c r="E117" s="42"/>
    </row>
    <row r="118" spans="1:5" x14ac:dyDescent="0.2">
      <c r="A118" s="44">
        <v>5135</v>
      </c>
      <c r="B118" s="42" t="s">
        <v>301</v>
      </c>
      <c r="C118" s="45">
        <v>389286.47</v>
      </c>
      <c r="D118" s="46">
        <f t="shared" si="0"/>
        <v>1.4195318149087113E-2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104432.88</v>
      </c>
      <c r="D120" s="46">
        <f t="shared" si="0"/>
        <v>3.808141487232877E-3</v>
      </c>
      <c r="E120" s="42"/>
    </row>
    <row r="121" spans="1:5" x14ac:dyDescent="0.2">
      <c r="A121" s="44">
        <v>5138</v>
      </c>
      <c r="B121" s="42" t="s">
        <v>304</v>
      </c>
      <c r="C121" s="45">
        <v>59907.09</v>
      </c>
      <c r="D121" s="46">
        <f t="shared" si="0"/>
        <v>2.1845100394472868E-3</v>
      </c>
      <c r="E121" s="42"/>
    </row>
    <row r="122" spans="1:5" x14ac:dyDescent="0.2">
      <c r="A122" s="44">
        <v>5139</v>
      </c>
      <c r="B122" s="42" t="s">
        <v>305</v>
      </c>
      <c r="C122" s="45">
        <v>561071.02</v>
      </c>
      <c r="D122" s="46">
        <f t="shared" si="0"/>
        <v>2.0459436037252511E-2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483232.33</v>
      </c>
      <c r="D123" s="124">
        <f t="shared" si="0"/>
        <v>1.7621050801674802E-2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483232.33</v>
      </c>
      <c r="D133" s="124">
        <f t="shared" si="0"/>
        <v>1.7621050801674802E-2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483232.33</v>
      </c>
      <c r="D135" s="46">
        <f t="shared" si="0"/>
        <v>1.7621050801674802E-2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5"/>
  <sheetViews>
    <sheetView zoomScale="80" zoomScaleNormal="80" workbookViewId="0">
      <selection activeCell="B185" sqref="B185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5" t="s">
        <v>601</v>
      </c>
      <c r="B1" s="176"/>
      <c r="C1" s="176"/>
      <c r="D1" s="176"/>
      <c r="E1" s="176"/>
      <c r="F1" s="176"/>
      <c r="G1" s="10" t="s">
        <v>498</v>
      </c>
      <c r="H1" s="19">
        <v>2025</v>
      </c>
    </row>
    <row r="2" spans="1:8" s="11" customFormat="1" ht="18.95" customHeight="1" x14ac:dyDescent="0.25">
      <c r="A2" s="175" t="s">
        <v>502</v>
      </c>
      <c r="B2" s="176"/>
      <c r="C2" s="176"/>
      <c r="D2" s="176"/>
      <c r="E2" s="176"/>
      <c r="F2" s="176"/>
      <c r="G2" s="10" t="s">
        <v>499</v>
      </c>
      <c r="H2" s="19" t="s">
        <v>501</v>
      </c>
    </row>
    <row r="3" spans="1:8" s="11" customFormat="1" ht="18.95" customHeight="1" x14ac:dyDescent="0.25">
      <c r="A3" s="175" t="s">
        <v>602</v>
      </c>
      <c r="B3" s="176"/>
      <c r="C3" s="176"/>
      <c r="D3" s="176"/>
      <c r="E3" s="176"/>
      <c r="F3" s="176"/>
      <c r="G3" s="10" t="s">
        <v>500</v>
      </c>
      <c r="H3" s="19">
        <v>1</v>
      </c>
    </row>
    <row r="4" spans="1:8" s="11" customFormat="1" ht="18.95" customHeight="1" x14ac:dyDescent="0.25">
      <c r="A4" s="175" t="s">
        <v>516</v>
      </c>
      <c r="B4" s="176"/>
      <c r="C4" s="176"/>
      <c r="D4" s="176"/>
      <c r="E4" s="176"/>
      <c r="F4" s="176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17433.36</v>
      </c>
      <c r="D20" s="18">
        <v>17433.36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5000</v>
      </c>
      <c r="D21" s="18">
        <v>5000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0</v>
      </c>
      <c r="D64" s="18">
        <f t="shared" ref="D64:E64" si="0">SUM(D65:D72)</f>
        <v>0</v>
      </c>
      <c r="E64" s="18">
        <f t="shared" si="0"/>
        <v>0</v>
      </c>
    </row>
    <row r="65" spans="1:9" x14ac:dyDescent="0.2">
      <c r="A65" s="16">
        <v>1241</v>
      </c>
      <c r="B65" s="14" t="s">
        <v>158</v>
      </c>
      <c r="C65" s="18">
        <v>0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163</v>
      </c>
      <c r="C70" s="18">
        <v>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f>SUM(C100:C102)</f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0</v>
      </c>
      <c r="D110" s="18">
        <f>SUM(D111:D119)</f>
        <v>0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0</v>
      </c>
      <c r="D117" s="18">
        <f t="shared" si="1"/>
        <v>0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83" spans="1:9" ht="15" x14ac:dyDescent="0.2">
      <c r="A183" s="173" t="s">
        <v>603</v>
      </c>
      <c r="B183" s="173"/>
      <c r="C183" s="173"/>
      <c r="G183" s="173" t="s">
        <v>604</v>
      </c>
      <c r="H183" s="173"/>
      <c r="I183" s="173"/>
    </row>
    <row r="184" spans="1:9" ht="15" x14ac:dyDescent="0.2">
      <c r="A184" s="174" t="s">
        <v>608</v>
      </c>
      <c r="B184" s="174"/>
      <c r="C184" s="174"/>
      <c r="G184" s="173" t="s">
        <v>605</v>
      </c>
      <c r="H184" s="173"/>
      <c r="I184" s="173"/>
    </row>
    <row r="185" spans="1:9" ht="15" x14ac:dyDescent="0.2">
      <c r="A185" s="161"/>
      <c r="B185" s="163" t="s">
        <v>609</v>
      </c>
      <c r="C185" s="201"/>
      <c r="D185" s="201"/>
      <c r="E185" s="162"/>
      <c r="F185" s="162"/>
    </row>
  </sheetData>
  <sheetProtection formatCells="0" formatColumns="0" formatRows="0" insertColumns="0" insertRows="0" insertHyperlinks="0" deleteColumns="0" deleteRows="0" sort="0" autoFilter="0" pivotTables="0"/>
  <mergeCells count="8">
    <mergeCell ref="A183:C183"/>
    <mergeCell ref="G183:I183"/>
    <mergeCell ref="A184:C184"/>
    <mergeCell ref="G184:I184"/>
    <mergeCell ref="A1:F1"/>
    <mergeCell ref="A2:F2"/>
    <mergeCell ref="A3:F3"/>
    <mergeCell ref="A4:F4"/>
  </mergeCells>
  <pageMargins left="0.7" right="0.7" top="0.75" bottom="0.75" header="0.3" footer="0.3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zoomScaleNormal="100" workbookViewId="0">
      <selection activeCell="G33" sqref="G33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7" t="s">
        <v>601</v>
      </c>
      <c r="B1" s="177"/>
      <c r="C1" s="177"/>
      <c r="D1" s="21" t="s">
        <v>498</v>
      </c>
      <c r="E1" s="22">
        <v>2025</v>
      </c>
    </row>
    <row r="2" spans="1:5" ht="18.95" customHeight="1" x14ac:dyDescent="0.2">
      <c r="A2" s="177" t="s">
        <v>504</v>
      </c>
      <c r="B2" s="177"/>
      <c r="C2" s="177"/>
      <c r="D2" s="21" t="s">
        <v>499</v>
      </c>
      <c r="E2" s="22" t="s">
        <v>501</v>
      </c>
    </row>
    <row r="3" spans="1:5" ht="18.95" customHeight="1" x14ac:dyDescent="0.2">
      <c r="A3" s="177" t="s">
        <v>602</v>
      </c>
      <c r="B3" s="177"/>
      <c r="C3" s="177"/>
      <c r="D3" s="21" t="s">
        <v>500</v>
      </c>
      <c r="E3" s="22">
        <v>1</v>
      </c>
    </row>
    <row r="4" spans="1:5" ht="18.95" customHeight="1" x14ac:dyDescent="0.2">
      <c r="A4" s="177" t="s">
        <v>516</v>
      </c>
      <c r="B4" s="177"/>
      <c r="C4" s="177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448550801.32999998</v>
      </c>
    </row>
    <row r="10" spans="1:5" x14ac:dyDescent="0.2">
      <c r="A10" s="27">
        <v>3120</v>
      </c>
      <c r="B10" s="23" t="s">
        <v>384</v>
      </c>
      <c r="C10" s="28">
        <v>6143321.2400000002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12972904.609999999</v>
      </c>
    </row>
    <row r="16" spans="1:5" x14ac:dyDescent="0.2">
      <c r="A16" s="27">
        <v>3220</v>
      </c>
      <c r="B16" s="23" t="s">
        <v>388</v>
      </c>
      <c r="C16" s="28">
        <v>-120129308.04000001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90.08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90.08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Normal="100" workbookViewId="0">
      <selection activeCell="D162" sqref="D16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7" t="s">
        <v>601</v>
      </c>
      <c r="B1" s="177"/>
      <c r="C1" s="177"/>
      <c r="D1" s="21" t="s">
        <v>498</v>
      </c>
      <c r="E1" s="22">
        <v>2025</v>
      </c>
    </row>
    <row r="2" spans="1:5" s="29" customFormat="1" ht="18.95" customHeight="1" x14ac:dyDescent="0.25">
      <c r="A2" s="177" t="s">
        <v>505</v>
      </c>
      <c r="B2" s="177"/>
      <c r="C2" s="177"/>
      <c r="D2" s="21" t="s">
        <v>499</v>
      </c>
      <c r="E2" s="22" t="s">
        <v>501</v>
      </c>
    </row>
    <row r="3" spans="1:5" s="29" customFormat="1" ht="18.95" customHeight="1" x14ac:dyDescent="0.25">
      <c r="A3" s="177" t="s">
        <v>602</v>
      </c>
      <c r="B3" s="177"/>
      <c r="C3" s="177"/>
      <c r="D3" s="21" t="s">
        <v>500</v>
      </c>
      <c r="E3" s="22">
        <v>1</v>
      </c>
    </row>
    <row r="4" spans="1:5" s="29" customFormat="1" ht="18.95" customHeight="1" x14ac:dyDescent="0.25">
      <c r="A4" s="177" t="s">
        <v>516</v>
      </c>
      <c r="B4" s="177"/>
      <c r="C4" s="177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7"/>
    </row>
    <row r="8" spans="1:5" x14ac:dyDescent="0.2">
      <c r="A8" s="26" t="s">
        <v>86</v>
      </c>
      <c r="B8" s="26" t="s">
        <v>83</v>
      </c>
      <c r="C8" s="83">
        <v>2025</v>
      </c>
      <c r="D8" s="83">
        <v>2024</v>
      </c>
      <c r="E8" s="158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31531438.620000001</v>
      </c>
      <c r="D10" s="28">
        <v>25222527.390000001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31531438.620000001</v>
      </c>
      <c r="D16" s="84">
        <f>SUM(D9:D15)</f>
        <v>25222527.390000001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2025</v>
      </c>
      <c r="D20" s="83">
        <v>2024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7918941.8700000001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7918941.8700000001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1539900</v>
      </c>
      <c r="D29" s="84">
        <f>SUM(D30:D37)</f>
        <v>2467013.8200000003</v>
      </c>
    </row>
    <row r="30" spans="1:4" x14ac:dyDescent="0.2">
      <c r="A30" s="27">
        <v>1241</v>
      </c>
      <c r="B30" s="23" t="s">
        <v>158</v>
      </c>
      <c r="C30" s="28">
        <v>1200000</v>
      </c>
      <c r="D30" s="28">
        <v>2005545.04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32516.78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339900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428952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1539900</v>
      </c>
      <c r="D44" s="84">
        <f>D21+D29+D38</f>
        <v>10385955.690000001</v>
      </c>
    </row>
    <row r="45" spans="1:5" x14ac:dyDescent="0.2">
      <c r="E45" s="156"/>
    </row>
    <row r="46" spans="1:5" x14ac:dyDescent="0.2">
      <c r="A46" s="25" t="s">
        <v>592</v>
      </c>
      <c r="B46" s="25"/>
      <c r="C46" s="25"/>
      <c r="D46" s="25"/>
      <c r="E46" s="157"/>
    </row>
    <row r="47" spans="1:5" x14ac:dyDescent="0.2">
      <c r="A47" s="26" t="s">
        <v>86</v>
      </c>
      <c r="B47" s="26" t="s">
        <v>83</v>
      </c>
      <c r="C47" s="83">
        <v>2025</v>
      </c>
      <c r="D47" s="83">
        <v>2024</v>
      </c>
      <c r="E47" s="158"/>
    </row>
    <row r="48" spans="1:5" x14ac:dyDescent="0.2">
      <c r="A48" s="34">
        <v>3210</v>
      </c>
      <c r="B48" s="35" t="s">
        <v>521</v>
      </c>
      <c r="C48" s="84">
        <v>12972904.609999999</v>
      </c>
      <c r="D48" s="84">
        <v>-1144202.81</v>
      </c>
      <c r="E48" s="156"/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4987502.43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4987502.43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4987502.43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4987502.43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306500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306500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306500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1.25</v>
      </c>
      <c r="D112" s="102">
        <f>+D113+D135</f>
        <v>12.15</v>
      </c>
    </row>
    <row r="113" spans="1:4" x14ac:dyDescent="0.2">
      <c r="A113" s="100">
        <v>4300</v>
      </c>
      <c r="B113" s="106" t="s">
        <v>596</v>
      </c>
      <c r="C113" s="107">
        <f>C127+C114+C117+C123+C125</f>
        <v>1.25</v>
      </c>
      <c r="D113" s="111">
        <f>D127+D114+D117+D123+D125</f>
        <v>12.15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1.25</v>
      </c>
      <c r="D127" s="141">
        <f>SUM(D128:D134)</f>
        <v>12.15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1.25</v>
      </c>
      <c r="D134" s="109">
        <v>12.15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12972903.359999999</v>
      </c>
      <c r="D145" s="84">
        <f>D48+D49+D103-D109-D112</f>
        <v>4149787.4699999997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B37" sqref="B37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8" t="s">
        <v>601</v>
      </c>
      <c r="B1" s="179"/>
      <c r="C1" s="180"/>
    </row>
    <row r="2" spans="1:3" s="30" customFormat="1" ht="18" customHeight="1" x14ac:dyDescent="0.25">
      <c r="A2" s="181" t="s">
        <v>506</v>
      </c>
      <c r="B2" s="182"/>
      <c r="C2" s="183"/>
    </row>
    <row r="3" spans="1:3" s="30" customFormat="1" ht="18" customHeight="1" x14ac:dyDescent="0.25">
      <c r="A3" s="181" t="s">
        <v>602</v>
      </c>
      <c r="B3" s="182"/>
      <c r="C3" s="183"/>
    </row>
    <row r="4" spans="1:3" s="32" customFormat="1" ht="18" customHeight="1" x14ac:dyDescent="0.2">
      <c r="A4" s="184" t="s">
        <v>507</v>
      </c>
      <c r="B4" s="185"/>
      <c r="C4" s="186"/>
    </row>
    <row r="5" spans="1:3" s="32" customFormat="1" ht="18" customHeight="1" x14ac:dyDescent="0.2">
      <c r="A5" s="187" t="s">
        <v>406</v>
      </c>
      <c r="B5" s="188"/>
      <c r="C5" s="147">
        <v>2025</v>
      </c>
    </row>
    <row r="6" spans="1:3" x14ac:dyDescent="0.2">
      <c r="A6" s="47" t="s">
        <v>435</v>
      </c>
      <c r="B6" s="47"/>
      <c r="C6" s="92">
        <v>40396485.270000003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1.25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1.25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40396486.520000003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topLeftCell="A16" zoomScaleNormal="100" zoomScaleSheetLayoutView="100" workbookViewId="0">
      <selection activeCell="G49" sqref="G49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9" t="s">
        <v>601</v>
      </c>
      <c r="B1" s="190"/>
      <c r="C1" s="191"/>
    </row>
    <row r="2" spans="1:3" s="33" customFormat="1" ht="18.95" customHeight="1" x14ac:dyDescent="0.25">
      <c r="A2" s="192" t="s">
        <v>508</v>
      </c>
      <c r="B2" s="193"/>
      <c r="C2" s="194"/>
    </row>
    <row r="3" spans="1:3" s="33" customFormat="1" ht="18.95" customHeight="1" x14ac:dyDescent="0.25">
      <c r="A3" s="192" t="s">
        <v>602</v>
      </c>
      <c r="B3" s="193"/>
      <c r="C3" s="194"/>
    </row>
    <row r="4" spans="1:3" x14ac:dyDescent="0.2">
      <c r="A4" s="184" t="s">
        <v>507</v>
      </c>
      <c r="B4" s="185"/>
      <c r="C4" s="186"/>
    </row>
    <row r="5" spans="1:3" ht="22.15" customHeight="1" x14ac:dyDescent="0.2">
      <c r="A5" s="195" t="s">
        <v>406</v>
      </c>
      <c r="B5" s="196"/>
      <c r="C5" s="147">
        <v>2025</v>
      </c>
    </row>
    <row r="6" spans="1:3" x14ac:dyDescent="0.2">
      <c r="A6" s="72" t="s">
        <v>448</v>
      </c>
      <c r="B6" s="47"/>
      <c r="C6" s="96">
        <v>28963481.91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1539900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1200000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339900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27423581.91</v>
      </c>
    </row>
    <row r="42" spans="1:3" x14ac:dyDescent="0.2">
      <c r="A42" s="31" t="s">
        <v>606</v>
      </c>
    </row>
    <row r="43" spans="1:3" x14ac:dyDescent="0.2">
      <c r="A43" s="31" t="s">
        <v>607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8"/>
  <sheetViews>
    <sheetView zoomScaleNormal="100" workbookViewId="0">
      <selection activeCell="B61" sqref="B6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7" t="s">
        <v>601</v>
      </c>
      <c r="B1" s="197"/>
      <c r="C1" s="197"/>
      <c r="D1" s="197"/>
      <c r="E1" s="197"/>
      <c r="F1" s="197"/>
      <c r="G1" s="21" t="s">
        <v>498</v>
      </c>
      <c r="H1" s="22">
        <v>2025</v>
      </c>
    </row>
    <row r="2" spans="1:10" ht="18.95" customHeight="1" x14ac:dyDescent="0.2">
      <c r="A2" s="177" t="s">
        <v>509</v>
      </c>
      <c r="B2" s="197"/>
      <c r="C2" s="197"/>
      <c r="D2" s="197"/>
      <c r="E2" s="197"/>
      <c r="F2" s="197"/>
      <c r="G2" s="21" t="s">
        <v>499</v>
      </c>
      <c r="H2" s="22" t="s">
        <v>501</v>
      </c>
    </row>
    <row r="3" spans="1:10" ht="18.95" customHeight="1" x14ac:dyDescent="0.2">
      <c r="A3" s="198" t="s">
        <v>602</v>
      </c>
      <c r="B3" s="199"/>
      <c r="C3" s="199"/>
      <c r="D3" s="199"/>
      <c r="E3" s="199"/>
      <c r="F3" s="199"/>
      <c r="G3" s="21" t="s">
        <v>500</v>
      </c>
      <c r="H3" s="22">
        <v>1</v>
      </c>
    </row>
    <row r="4" spans="1:10" x14ac:dyDescent="0.2">
      <c r="A4" s="198" t="str">
        <f>'Notas a los Edos Financieros'!A4</f>
        <v>(Cifras en Pesos)</v>
      </c>
      <c r="B4" s="199"/>
      <c r="C4" s="199"/>
      <c r="D4" s="199"/>
      <c r="E4" s="199"/>
      <c r="F4" s="199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200" t="s">
        <v>553</v>
      </c>
      <c r="C39" s="200"/>
      <c r="D39" s="28"/>
      <c r="E39" s="28"/>
      <c r="F39" s="28"/>
    </row>
    <row r="40" spans="1:6" x14ac:dyDescent="0.2">
      <c r="B40" s="142" t="s">
        <v>406</v>
      </c>
      <c r="C40" s="148">
        <f>H1</f>
        <v>2025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136675965.63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-101404753.06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5125272.7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-15184146.630000001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-25212338.640000001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200" t="s">
        <v>554</v>
      </c>
      <c r="C48" s="200"/>
    </row>
    <row r="49" spans="1:3" x14ac:dyDescent="0.2">
      <c r="B49" s="149" t="s">
        <v>406</v>
      </c>
      <c r="C49" s="148">
        <f>H1</f>
        <v>2025</v>
      </c>
    </row>
    <row r="50" spans="1:3" x14ac:dyDescent="0.2">
      <c r="A50" s="23">
        <v>8210</v>
      </c>
      <c r="B50" s="112" t="s">
        <v>47</v>
      </c>
      <c r="C50" s="114">
        <v>-136675965.63</v>
      </c>
    </row>
    <row r="51" spans="1:3" x14ac:dyDescent="0.2">
      <c r="A51" s="23">
        <v>8220</v>
      </c>
      <c r="B51" s="112" t="s">
        <v>46</v>
      </c>
      <c r="C51" s="114">
        <v>103878690.08</v>
      </c>
    </row>
    <row r="52" spans="1:3" x14ac:dyDescent="0.2">
      <c r="A52" s="23">
        <v>8230</v>
      </c>
      <c r="B52" s="112" t="s">
        <v>600</v>
      </c>
      <c r="C52" s="114">
        <v>-4921094.7</v>
      </c>
    </row>
    <row r="53" spans="1:3" x14ac:dyDescent="0.2">
      <c r="A53" s="23">
        <v>8240</v>
      </c>
      <c r="B53" s="112" t="s">
        <v>45</v>
      </c>
      <c r="C53" s="114">
        <v>8754888.3399999999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28963481.91</v>
      </c>
    </row>
    <row r="58" spans="1:3" x14ac:dyDescent="0.2">
      <c r="B58" s="14" t="s">
        <v>518</v>
      </c>
    </row>
    <row r="66" spans="1:9" ht="15" x14ac:dyDescent="0.2">
      <c r="A66" s="173" t="s">
        <v>603</v>
      </c>
      <c r="B66" s="173"/>
      <c r="C66" s="173"/>
      <c r="G66" s="173" t="s">
        <v>604</v>
      </c>
      <c r="H66" s="173"/>
      <c r="I66" s="173"/>
    </row>
    <row r="67" spans="1:9" ht="15" x14ac:dyDescent="0.2">
      <c r="A67" s="174" t="s">
        <v>610</v>
      </c>
      <c r="B67" s="174"/>
      <c r="C67" s="174"/>
      <c r="G67" s="173" t="s">
        <v>605</v>
      </c>
      <c r="H67" s="173"/>
      <c r="I67" s="173"/>
    </row>
    <row r="68" spans="1:9" ht="15" x14ac:dyDescent="0.2">
      <c r="B68" s="163" t="s">
        <v>601</v>
      </c>
      <c r="C68" s="201"/>
      <c r="D68" s="201"/>
    </row>
  </sheetData>
  <sheetProtection formatCells="0" formatColumns="0" formatRows="0" insertColumns="0" insertRows="0" insertHyperlinks="0" deleteColumns="0" deleteRows="0" sort="0" autoFilter="0" pivotTables="0"/>
  <mergeCells count="10">
    <mergeCell ref="A66:C66"/>
    <mergeCell ref="G66:I66"/>
    <mergeCell ref="A67:C67"/>
    <mergeCell ref="G67:I67"/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37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GEORGINA GUERRERO SAUCILLO</cp:lastModifiedBy>
  <cp:lastPrinted>2025-04-21T16:45:21Z</cp:lastPrinted>
  <dcterms:created xsi:type="dcterms:W3CDTF">2012-12-11T20:36:24Z</dcterms:created>
  <dcterms:modified xsi:type="dcterms:W3CDTF">2025-04-28T19:09:53Z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