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12-EAEPEF\"/>
    </mc:Choice>
  </mc:AlternateContent>
  <bookViews>
    <workbookView xWindow="0" yWindow="0" windowWidth="28800" windowHeight="11430"/>
  </bookViews>
  <sheets>
    <sheet name="CFG" sheetId="1" r:id="rId1"/>
    <sheet name="COG" sheetId="2" r:id="rId2"/>
  </sheets>
  <definedNames>
    <definedName name="_xlnm._FilterDatabase" localSheetId="0" hidden="1">CFG!$A$3:$G$40</definedName>
    <definedName name="_xlnm.Print_Area" localSheetId="0">CFG!$A$1:$G$54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G76" i="2" s="1"/>
  <c r="D75" i="2"/>
  <c r="G75" i="2" s="1"/>
  <c r="D74" i="2"/>
  <c r="G74" i="2" s="1"/>
  <c r="G73" i="2"/>
  <c r="D73" i="2"/>
  <c r="G72" i="2"/>
  <c r="D72" i="2"/>
  <c r="D71" i="2"/>
  <c r="G71" i="2" s="1"/>
  <c r="D70" i="2"/>
  <c r="G70" i="2" s="1"/>
  <c r="F69" i="2"/>
  <c r="E69" i="2"/>
  <c r="C69" i="2"/>
  <c r="B69" i="2"/>
  <c r="D69" i="2" s="1"/>
  <c r="G69" i="2" s="1"/>
  <c r="D68" i="2"/>
  <c r="G68" i="2" s="1"/>
  <c r="G67" i="2"/>
  <c r="D67" i="2"/>
  <c r="G66" i="2"/>
  <c r="D66" i="2"/>
  <c r="F65" i="2"/>
  <c r="E65" i="2"/>
  <c r="C65" i="2"/>
  <c r="B65" i="2"/>
  <c r="D65" i="2" s="1"/>
  <c r="G65" i="2" s="1"/>
  <c r="D64" i="2"/>
  <c r="G64" i="2" s="1"/>
  <c r="D63" i="2"/>
  <c r="G63" i="2" s="1"/>
  <c r="D62" i="2"/>
  <c r="G62" i="2" s="1"/>
  <c r="D61" i="2"/>
  <c r="G61" i="2" s="1"/>
  <c r="G60" i="2"/>
  <c r="D60" i="2"/>
  <c r="D59" i="2"/>
  <c r="G59" i="2" s="1"/>
  <c r="D58" i="2"/>
  <c r="G58" i="2" s="1"/>
  <c r="F57" i="2"/>
  <c r="E57" i="2"/>
  <c r="C57" i="2"/>
  <c r="B57" i="2"/>
  <c r="D57" i="2" s="1"/>
  <c r="G57" i="2" s="1"/>
  <c r="D56" i="2"/>
  <c r="G56" i="2" s="1"/>
  <c r="D55" i="2"/>
  <c r="G55" i="2" s="1"/>
  <c r="G54" i="2"/>
  <c r="D54" i="2"/>
  <c r="F53" i="2"/>
  <c r="E53" i="2"/>
  <c r="C53" i="2"/>
  <c r="B53" i="2"/>
  <c r="D53" i="2" s="1"/>
  <c r="G53" i="2" s="1"/>
  <c r="D52" i="2"/>
  <c r="G52" i="2" s="1"/>
  <c r="D51" i="2"/>
  <c r="G51" i="2" s="1"/>
  <c r="D50" i="2"/>
  <c r="G50" i="2" s="1"/>
  <c r="D49" i="2"/>
  <c r="G49" i="2" s="1"/>
  <c r="G48" i="2"/>
  <c r="D48" i="2"/>
  <c r="D47" i="2"/>
  <c r="G47" i="2" s="1"/>
  <c r="D46" i="2"/>
  <c r="G46" i="2" s="1"/>
  <c r="D45" i="2"/>
  <c r="G45" i="2" s="1"/>
  <c r="D44" i="2"/>
  <c r="G44" i="2" s="1"/>
  <c r="F43" i="2"/>
  <c r="E43" i="2"/>
  <c r="C43" i="2"/>
  <c r="B43" i="2"/>
  <c r="D43" i="2" s="1"/>
  <c r="G43" i="2" s="1"/>
  <c r="G42" i="2"/>
  <c r="D42" i="2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G34" i="2"/>
  <c r="D34" i="2"/>
  <c r="F33" i="2"/>
  <c r="E33" i="2"/>
  <c r="C33" i="2"/>
  <c r="B33" i="2"/>
  <c r="D33" i="2" s="1"/>
  <c r="G33" i="2" s="1"/>
  <c r="D32" i="2"/>
  <c r="G32" i="2" s="1"/>
  <c r="D31" i="2"/>
  <c r="G31" i="2" s="1"/>
  <c r="D30" i="2"/>
  <c r="G30" i="2" s="1"/>
  <c r="D29" i="2"/>
  <c r="G29" i="2" s="1"/>
  <c r="G28" i="2"/>
  <c r="D28" i="2"/>
  <c r="D27" i="2"/>
  <c r="G27" i="2" s="1"/>
  <c r="D26" i="2"/>
  <c r="G26" i="2" s="1"/>
  <c r="D25" i="2"/>
  <c r="G25" i="2" s="1"/>
  <c r="D24" i="2"/>
  <c r="G24" i="2" s="1"/>
  <c r="F23" i="2"/>
  <c r="E23" i="2"/>
  <c r="C23" i="2"/>
  <c r="B23" i="2"/>
  <c r="D23" i="2" s="1"/>
  <c r="G23" i="2" s="1"/>
  <c r="G22" i="2"/>
  <c r="D22" i="2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G14" i="2"/>
  <c r="D14" i="2"/>
  <c r="F13" i="2"/>
  <c r="E13" i="2"/>
  <c r="C13" i="2"/>
  <c r="B13" i="2"/>
  <c r="D13" i="2" s="1"/>
  <c r="G13" i="2" s="1"/>
  <c r="D12" i="2"/>
  <c r="G12" i="2" s="1"/>
  <c r="D11" i="2"/>
  <c r="G11" i="2" s="1"/>
  <c r="D10" i="2"/>
  <c r="G10" i="2" s="1"/>
  <c r="D9" i="2"/>
  <c r="G9" i="2" s="1"/>
  <c r="G8" i="2"/>
  <c r="D8" i="2"/>
  <c r="D7" i="2"/>
  <c r="G7" i="2" s="1"/>
  <c r="D6" i="2"/>
  <c r="G6" i="2" s="1"/>
  <c r="F5" i="2"/>
  <c r="F77" i="2" s="1"/>
  <c r="E5" i="2"/>
  <c r="E77" i="2" s="1"/>
  <c r="C5" i="2"/>
  <c r="C77" i="2" s="1"/>
  <c r="B5" i="2"/>
  <c r="B77" i="2" s="1"/>
  <c r="D5" i="2" l="1"/>
  <c r="D40" i="1"/>
  <c r="G40" i="1" s="1"/>
  <c r="D39" i="1"/>
  <c r="G39" i="1" s="1"/>
  <c r="G38" i="1"/>
  <c r="D38" i="1"/>
  <c r="D37" i="1"/>
  <c r="D36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D28" i="1"/>
  <c r="D25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G9" i="1"/>
  <c r="D9" i="1"/>
  <c r="D8" i="1"/>
  <c r="G8" i="1" s="1"/>
  <c r="D7" i="1"/>
  <c r="D6" i="1" s="1"/>
  <c r="F6" i="1"/>
  <c r="E6" i="1"/>
  <c r="C6" i="1"/>
  <c r="B6" i="1"/>
  <c r="D77" i="2" l="1"/>
  <c r="G5" i="2"/>
  <c r="G77" i="2" s="1"/>
  <c r="G37" i="1"/>
  <c r="G36" i="1" s="1"/>
  <c r="G28" i="1"/>
  <c r="G25" i="1" s="1"/>
  <c r="D16" i="1"/>
  <c r="D42" i="1" s="1"/>
  <c r="G7" i="1"/>
  <c r="G6" i="1" s="1"/>
  <c r="G42" i="1" l="1"/>
</calcChain>
</file>

<file path=xl/sharedStrings.xml><?xml version="1.0" encoding="utf-8"?>
<sst xmlns="http://schemas.openxmlformats.org/spreadsheetml/2006/main" count="138" uniqueCount="121">
  <si>
    <t>UNIVERSIDAD POLITÉCNICA DE GUANAJUATO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</si>
  <si>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</si>
  <si>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</si>
  <si>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</si>
  <si>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</si>
  <si>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</si>
  <si>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</si>
  <si>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</si>
  <si>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</si>
  <si>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</si>
  <si>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</si>
  <si>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</si>
  <si>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</si>
  <si>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</si>
  <si>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</si>
  <si>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</si>
  <si>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</si>
  <si>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</si>
  <si>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</si>
  <si>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</si>
  <si>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</si>
  <si>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</si>
  <si>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</si>
  <si>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</si>
  <si>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</si>
  <si>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</si>
  <si>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</si>
  <si>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</si>
  <si>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</si>
  <si>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</si>
  <si>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</si>
  <si>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</si>
  <si>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</si>
  <si>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</si>
  <si>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</si>
  <si>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</si>
  <si>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</si>
  <si>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</si>
  <si>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</si>
  <si>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</si>
  <si>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</si>
  <si>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</si>
  <si>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</si>
  <si>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</si>
  <si>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</si>
  <si>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MTRO. IGNACIO LÓPEZ VALDOVINOS</t>
  </si>
  <si>
    <t>LIC. DANIEL RODOLFO TORRES CHONA</t>
  </si>
  <si>
    <t>RECTOR</t>
  </si>
  <si>
    <t>SECRETARIO ADMINISTRATIVO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</si>
  <si>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</si>
  <si>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</si>
  <si>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</si>
  <si>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</si>
  <si>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</si>
  <si>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</si>
  <si>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</si>
  <si>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</si>
  <si>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</si>
  <si>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</si>
  <si>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</si>
  <si>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</si>
  <si>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</si>
  <si>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</si>
  <si>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</si>
  <si>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</si>
  <si>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</si>
  <si>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</si>
  <si>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</si>
  <si>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</si>
  <si>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</si>
  <si>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</si>
  <si>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</si>
  <si>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</si>
  <si>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</si>
  <si>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</si>
  <si>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</si>
  <si>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</si>
  <si>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</si>
  <si>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</si>
  <si>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</si>
  <si>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</si>
  <si>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</si>
  <si>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</si>
  <si>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</si>
  <si>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</si>
  <si>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</si>
  <si>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</si>
  <si>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</si>
  <si>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</si>
  <si>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</si>
  <si>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</si>
  <si>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</si>
  <si>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</si>
  <si>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</si>
  <si>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</si>
  <si>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</si>
  <si>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</si>
  <si>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</si>
  <si>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</si>
  <si>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</si>
  <si>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</si>
  <si>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</si>
  <si>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</si>
  <si>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</si>
  <si>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</si>
  <si>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</si>
  <si>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</si>
  <si>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</si>
  <si>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</si>
  <si>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</si>
  <si>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</si>
  <si>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</si>
  <si>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</si>
  <si>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</si>
  <si>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</si>
  <si>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</si>
  <si>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</si>
  <si>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</si>
  <si>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</si>
  <si>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</si>
  <si>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UNIVERSIDAD POLITÉCNICA DE GUANAJUATO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</si>
</sst>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10" xfId="0" applyFont="1" applyBorder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3" fillId="0" borderId="8" xfId="0" applyFont="1" applyBorder="1" applyAlignment="1">
      <alignment horizontal="left" wrapText="1" indent="1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10" xfId="0" applyFont="1" applyBorder="1" applyAlignment="1">
      <alignment horizontal="left" indent="1"/>
    </xf>
    <xf numFmtId="0" fontId="6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workbookViewId="0">
      <selection activeCell="A49" sqref="A4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0</v>
      </c>
      <c r="B1" s="24"/>
      <c r="C1" s="24"/>
      <c r="D1" s="24"/>
      <c r="E1" s="24"/>
      <c r="F1" s="24"/>
      <c r="G1" s="25"/>
    </row>
    <row r="2" spans="1:7" x14ac:dyDescent="0.2">
      <c r="A2" s="2"/>
      <c r="B2" s="3"/>
      <c r="C2" s="4"/>
      <c r="D2" s="5" t="s">
        <v>1</v>
      </c>
      <c r="E2" s="4"/>
      <c r="F2" s="6"/>
      <c r="G2" s="2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7"/>
    </row>
    <row r="4" spans="1:7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13" t="s">
        <v>11</v>
      </c>
      <c r="B6" s="14">
        <f t="shared" ref="B6:G6" si="0">SUM(B7:B14)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x14ac:dyDescent="0.2">
      <c r="A7" s="15" t="s">
        <v>12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5" t="s">
        <v>13</v>
      </c>
      <c r="B8" s="16">
        <v>0</v>
      </c>
      <c r="C8" s="16">
        <v>0</v>
      </c>
      <c r="D8" s="16">
        <f t="shared" ref="D8:D14" si="1">B8+C8</f>
        <v>0</v>
      </c>
      <c r="E8" s="16">
        <v>0</v>
      </c>
      <c r="F8" s="16">
        <v>0</v>
      </c>
      <c r="G8" s="16">
        <f t="shared" ref="G8:G14" si="2">D8-E8</f>
        <v>0</v>
      </c>
    </row>
    <row r="9" spans="1:7" x14ac:dyDescent="0.2">
      <c r="A9" s="15" t="s">
        <v>14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2"/>
        <v>0</v>
      </c>
    </row>
    <row r="10" spans="1:7" x14ac:dyDescent="0.2">
      <c r="A10" s="15" t="s">
        <v>15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16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5" t="s">
        <v>17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x14ac:dyDescent="0.2">
      <c r="A13" s="15" t="s">
        <v>18</v>
      </c>
      <c r="B13" s="16">
        <v>0</v>
      </c>
      <c r="C13" s="16">
        <v>0</v>
      </c>
      <c r="D13" s="16">
        <f t="shared" si="1"/>
        <v>0</v>
      </c>
      <c r="E13" s="16">
        <v>0</v>
      </c>
      <c r="F13" s="16">
        <v>0</v>
      </c>
      <c r="G13" s="16">
        <f t="shared" si="2"/>
        <v>0</v>
      </c>
    </row>
    <row r="14" spans="1:7" x14ac:dyDescent="0.2">
      <c r="A14" s="15" t="s">
        <v>19</v>
      </c>
      <c r="B14" s="16">
        <v>0</v>
      </c>
      <c r="C14" s="16">
        <v>0</v>
      </c>
      <c r="D14" s="16">
        <f t="shared" si="1"/>
        <v>0</v>
      </c>
      <c r="E14" s="16">
        <v>0</v>
      </c>
      <c r="F14" s="16">
        <v>0</v>
      </c>
      <c r="G14" s="16">
        <f t="shared" si="2"/>
        <v>0</v>
      </c>
    </row>
    <row r="15" spans="1:7" x14ac:dyDescent="0.2">
      <c r="A15" s="15"/>
      <c r="B15" s="16"/>
      <c r="C15" s="16"/>
      <c r="D15" s="16"/>
      <c r="E15" s="16"/>
      <c r="F15" s="16"/>
      <c r="G15" s="16"/>
    </row>
    <row r="16" spans="1:7" x14ac:dyDescent="0.2">
      <c r="A16" s="13" t="s">
        <v>20</v>
      </c>
      <c r="B16" s="14">
        <f t="shared" ref="B16:G16" si="3">SUM(B17:B23)</f>
        <v>130768032.63</v>
      </c>
      <c r="C16" s="14">
        <f t="shared" si="3"/>
        <v>41278092.539999999</v>
      </c>
      <c r="D16" s="14">
        <f t="shared" si="3"/>
        <v>172046125.16999999</v>
      </c>
      <c r="E16" s="14">
        <f t="shared" si="3"/>
        <v>101164595.7</v>
      </c>
      <c r="F16" s="14">
        <f t="shared" si="3"/>
        <v>101164595.7</v>
      </c>
      <c r="G16" s="14">
        <f t="shared" si="3"/>
        <v>70881529.469999984</v>
      </c>
    </row>
    <row r="17" spans="1:7" x14ac:dyDescent="0.2">
      <c r="A17" s="15" t="s">
        <v>21</v>
      </c>
      <c r="B17" s="16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16">
        <f t="shared" ref="G17:G23" si="4">D17-E17</f>
        <v>0</v>
      </c>
    </row>
    <row r="18" spans="1:7" x14ac:dyDescent="0.2">
      <c r="A18" s="15" t="s">
        <v>22</v>
      </c>
      <c r="B18" s="16">
        <v>0</v>
      </c>
      <c r="C18" s="16">
        <v>0</v>
      </c>
      <c r="D18" s="16">
        <f t="shared" ref="D18:D23" si="5">B18+C18</f>
        <v>0</v>
      </c>
      <c r="E18" s="16">
        <v>0</v>
      </c>
      <c r="F18" s="16">
        <v>0</v>
      </c>
      <c r="G18" s="16">
        <f t="shared" si="4"/>
        <v>0</v>
      </c>
    </row>
    <row r="19" spans="1:7" x14ac:dyDescent="0.2">
      <c r="A19" s="15" t="s">
        <v>23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x14ac:dyDescent="0.2">
      <c r="A20" s="15" t="s">
        <v>24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x14ac:dyDescent="0.2">
      <c r="A21" s="15" t="s">
        <v>25</v>
      </c>
      <c r="B21" s="16">
        <v>130768032.63</v>
      </c>
      <c r="C21" s="16">
        <v>41278092.539999999</v>
      </c>
      <c r="D21" s="16">
        <f t="shared" si="5"/>
        <v>172046125.16999999</v>
      </c>
      <c r="E21" s="16">
        <v>101164595.7</v>
      </c>
      <c r="F21" s="16">
        <v>101164595.7</v>
      </c>
      <c r="G21" s="16">
        <f t="shared" si="4"/>
        <v>70881529.469999984</v>
      </c>
    </row>
    <row r="22" spans="1:7" x14ac:dyDescent="0.2">
      <c r="A22" s="15" t="s">
        <v>26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4"/>
        <v>0</v>
      </c>
    </row>
    <row r="23" spans="1:7" x14ac:dyDescent="0.2">
      <c r="A23" s="15" t="s">
        <v>27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4"/>
        <v>0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13" t="s">
        <v>28</v>
      </c>
      <c r="B25" s="14">
        <f t="shared" ref="B25:G25" si="6">SUM(B26:B34)</f>
        <v>0</v>
      </c>
      <c r="C25" s="14">
        <f t="shared" si="6"/>
        <v>0</v>
      </c>
      <c r="D25" s="14">
        <f t="shared" si="6"/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</row>
    <row r="26" spans="1:7" x14ac:dyDescent="0.2">
      <c r="A26" s="15" t="s">
        <v>29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 t="shared" ref="G26:G34" si="7">D26-E26</f>
        <v>0</v>
      </c>
    </row>
    <row r="27" spans="1:7" x14ac:dyDescent="0.2">
      <c r="A27" s="15" t="s">
        <v>30</v>
      </c>
      <c r="B27" s="16">
        <v>0</v>
      </c>
      <c r="C27" s="16">
        <v>0</v>
      </c>
      <c r="D27" s="16">
        <f t="shared" ref="D27:D34" si="8">B27+C27</f>
        <v>0</v>
      </c>
      <c r="E27" s="16">
        <v>0</v>
      </c>
      <c r="F27" s="16">
        <v>0</v>
      </c>
      <c r="G27" s="16">
        <f t="shared" si="7"/>
        <v>0</v>
      </c>
    </row>
    <row r="28" spans="1:7" x14ac:dyDescent="0.2">
      <c r="A28" s="15" t="s">
        <v>31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x14ac:dyDescent="0.2">
      <c r="A29" s="15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x14ac:dyDescent="0.2">
      <c r="A30" s="15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7"/>
        <v>0</v>
      </c>
    </row>
    <row r="31" spans="1:7" x14ac:dyDescent="0.2">
      <c r="A31" s="15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x14ac:dyDescent="0.2">
      <c r="A32" s="15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7"/>
        <v>0</v>
      </c>
    </row>
    <row r="33" spans="1:7" x14ac:dyDescent="0.2">
      <c r="A33" s="15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7"/>
        <v>0</v>
      </c>
    </row>
    <row r="34" spans="1:7" x14ac:dyDescent="0.2">
      <c r="A34" s="15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7"/>
        <v>0</v>
      </c>
    </row>
    <row r="35" spans="1:7" x14ac:dyDescent="0.2">
      <c r="A35" s="15"/>
      <c r="B35" s="16"/>
      <c r="C35" s="16"/>
      <c r="D35" s="16"/>
      <c r="E35" s="16"/>
      <c r="F35" s="16"/>
      <c r="G35" s="16"/>
    </row>
    <row r="36" spans="1:7" x14ac:dyDescent="0.2">
      <c r="A36" s="13" t="s">
        <v>38</v>
      </c>
      <c r="B36" s="14">
        <f t="shared" ref="B36:G36" si="9">SUM(B37:B40)</f>
        <v>0</v>
      </c>
      <c r="C36" s="14">
        <f t="shared" si="9"/>
        <v>0</v>
      </c>
      <c r="D36" s="14">
        <f t="shared" si="9"/>
        <v>0</v>
      </c>
      <c r="E36" s="14">
        <f t="shared" si="9"/>
        <v>0</v>
      </c>
      <c r="F36" s="14">
        <f t="shared" si="9"/>
        <v>0</v>
      </c>
      <c r="G36" s="14">
        <f t="shared" si="9"/>
        <v>0</v>
      </c>
    </row>
    <row r="37" spans="1:7" x14ac:dyDescent="0.2">
      <c r="A37" s="15" t="s">
        <v>39</v>
      </c>
      <c r="B37" s="16">
        <v>0</v>
      </c>
      <c r="C37" s="16">
        <v>0</v>
      </c>
      <c r="D37" s="16">
        <f>B37+C37</f>
        <v>0</v>
      </c>
      <c r="E37" s="16">
        <v>0</v>
      </c>
      <c r="F37" s="16">
        <v>0</v>
      </c>
      <c r="G37" s="16">
        <f t="shared" ref="G37:G40" si="10">D37-E37</f>
        <v>0</v>
      </c>
    </row>
    <row r="38" spans="1:7" ht="11.25" customHeight="1" x14ac:dyDescent="0.2">
      <c r="A38" s="15" t="s">
        <v>40</v>
      </c>
      <c r="B38" s="16">
        <v>0</v>
      </c>
      <c r="C38" s="16">
        <v>0</v>
      </c>
      <c r="D38" s="16">
        <f t="shared" ref="D38:D40" si="11">B38+C38</f>
        <v>0</v>
      </c>
      <c r="E38" s="16">
        <v>0</v>
      </c>
      <c r="F38" s="16">
        <v>0</v>
      </c>
      <c r="G38" s="16">
        <f t="shared" si="10"/>
        <v>0</v>
      </c>
    </row>
    <row r="39" spans="1:7" x14ac:dyDescent="0.2">
      <c r="A39" s="15" t="s">
        <v>41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x14ac:dyDescent="0.2">
      <c r="A40" s="15" t="s">
        <v>42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0"/>
        <v>0</v>
      </c>
    </row>
    <row r="41" spans="1:7" x14ac:dyDescent="0.2">
      <c r="A41" s="17"/>
      <c r="B41" s="16"/>
      <c r="C41" s="16"/>
      <c r="D41" s="16"/>
      <c r="E41" s="16"/>
      <c r="F41" s="16"/>
      <c r="G41" s="16"/>
    </row>
    <row r="42" spans="1:7" x14ac:dyDescent="0.2">
      <c r="A42" s="18" t="s">
        <v>43</v>
      </c>
      <c r="B42" s="19">
        <f t="shared" ref="B42:G42" si="12">SUM(B36+B25+B16+B6)</f>
        <v>130768032.63</v>
      </c>
      <c r="C42" s="19">
        <f t="shared" si="12"/>
        <v>41278092.539999999</v>
      </c>
      <c r="D42" s="19">
        <f t="shared" si="12"/>
        <v>172046125.16999999</v>
      </c>
      <c r="E42" s="19">
        <f t="shared" si="12"/>
        <v>101164595.7</v>
      </c>
      <c r="F42" s="19">
        <f t="shared" si="12"/>
        <v>101164595.7</v>
      </c>
      <c r="G42" s="19">
        <f t="shared" si="12"/>
        <v>70881529.469999984</v>
      </c>
    </row>
    <row r="44" spans="1:7" x14ac:dyDescent="0.2">
      <c r="A44" s="1" t="s">
        <v>44</v>
      </c>
    </row>
    <row r="53" spans="1:7" ht="12.75" x14ac:dyDescent="0.2">
      <c r="A53" s="20" t="s">
        <v>45</v>
      </c>
      <c r="D53" s="28" t="s">
        <v>46</v>
      </c>
      <c r="E53" s="28"/>
      <c r="F53" s="28"/>
      <c r="G53" s="28"/>
    </row>
    <row r="54" spans="1:7" ht="12.75" x14ac:dyDescent="0.2">
      <c r="A54" s="20" t="s">
        <v>47</v>
      </c>
      <c r="D54" s="28" t="s">
        <v>48</v>
      </c>
      <c r="E54" s="28"/>
      <c r="F54" s="28"/>
      <c r="G54" s="28"/>
    </row>
  </sheetData>
  <sheetProtection formatCells="0" formatColumns="0" formatRows="0" autoFilter="0"/>
  <mergeCells count="4">
    <mergeCell ref="A1:G1"/>
    <mergeCell ref="G2:G3"/>
    <mergeCell ref="D53:G53"/>
    <mergeCell ref="D54:G54"/>
  </mergeCells>
  <printOptions horizontalCentered="1"/>
  <pageMargins left="0.11811023622047245" right="0.11811023622047245" top="0.55118110236220474" bottom="0.55118110236220474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A2" sqref="A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120</v>
      </c>
      <c r="B1" s="24"/>
      <c r="C1" s="24"/>
      <c r="D1" s="24"/>
      <c r="E1" s="24"/>
      <c r="F1" s="24"/>
      <c r="G1" s="25"/>
    </row>
    <row r="2" spans="1:8" x14ac:dyDescent="0.2">
      <c r="A2" s="2"/>
      <c r="B2" s="3"/>
      <c r="C2" s="4"/>
      <c r="D2" s="21" t="s">
        <v>1</v>
      </c>
      <c r="E2" s="4"/>
      <c r="F2" s="6"/>
      <c r="G2" s="26" t="s">
        <v>2</v>
      </c>
    </row>
    <row r="3" spans="1:8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7"/>
    </row>
    <row r="4" spans="1:8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8" x14ac:dyDescent="0.2">
      <c r="A5" s="29" t="s">
        <v>49</v>
      </c>
      <c r="B5" s="30">
        <f>SUM(B6:B12)</f>
        <v>95365878.50999999</v>
      </c>
      <c r="C5" s="30">
        <f>SUM(C6:C12)</f>
        <v>17565624.670000002</v>
      </c>
      <c r="D5" s="30">
        <f>B5+C5</f>
        <v>112931503.17999999</v>
      </c>
      <c r="E5" s="30">
        <f>SUM(E6:E12)</f>
        <v>69940999.359999999</v>
      </c>
      <c r="F5" s="30">
        <f>SUM(F6:F12)</f>
        <v>69940999.359999999</v>
      </c>
      <c r="G5" s="30">
        <f>D5-E5</f>
        <v>42990503.819999993</v>
      </c>
    </row>
    <row r="6" spans="1:8" x14ac:dyDescent="0.2">
      <c r="A6" s="31" t="s">
        <v>50</v>
      </c>
      <c r="B6" s="16">
        <v>49078254.68</v>
      </c>
      <c r="C6" s="16">
        <v>5674681.0899999999</v>
      </c>
      <c r="D6" s="16">
        <f t="shared" ref="D6:D69" si="0">B6+C6</f>
        <v>54752935.769999996</v>
      </c>
      <c r="E6" s="16">
        <v>37410332.140000001</v>
      </c>
      <c r="F6" s="16">
        <v>37410332.140000001</v>
      </c>
      <c r="G6" s="16">
        <f t="shared" ref="G6:G69" si="1">D6-E6</f>
        <v>17342603.629999995</v>
      </c>
      <c r="H6" s="32">
        <v>1100</v>
      </c>
    </row>
    <row r="7" spans="1:8" x14ac:dyDescent="0.2">
      <c r="A7" s="31" t="s">
        <v>51</v>
      </c>
      <c r="B7" s="16">
        <v>17383336.190000001</v>
      </c>
      <c r="C7" s="16">
        <v>4113983.14</v>
      </c>
      <c r="D7" s="16">
        <f t="shared" si="0"/>
        <v>21497319.330000002</v>
      </c>
      <c r="E7" s="16">
        <v>12396838.199999999</v>
      </c>
      <c r="F7" s="16">
        <v>12396838.199999999</v>
      </c>
      <c r="G7" s="16">
        <f t="shared" si="1"/>
        <v>9100481.1300000027</v>
      </c>
      <c r="H7" s="32">
        <v>1200</v>
      </c>
    </row>
    <row r="8" spans="1:8" x14ac:dyDescent="0.2">
      <c r="A8" s="31" t="s">
        <v>52</v>
      </c>
      <c r="B8" s="16">
        <v>11817556.66</v>
      </c>
      <c r="C8" s="16">
        <v>598375.41</v>
      </c>
      <c r="D8" s="16">
        <f t="shared" si="0"/>
        <v>12415932.07</v>
      </c>
      <c r="E8" s="16">
        <v>2309609.2599999998</v>
      </c>
      <c r="F8" s="16">
        <v>2309609.2599999998</v>
      </c>
      <c r="G8" s="16">
        <f t="shared" si="1"/>
        <v>10106322.810000001</v>
      </c>
      <c r="H8" s="32">
        <v>1300</v>
      </c>
    </row>
    <row r="9" spans="1:8" x14ac:dyDescent="0.2">
      <c r="A9" s="31" t="s">
        <v>53</v>
      </c>
      <c r="B9" s="16">
        <v>11217723.99</v>
      </c>
      <c r="C9" s="16">
        <v>5319579.28</v>
      </c>
      <c r="D9" s="16">
        <f t="shared" si="0"/>
        <v>16537303.27</v>
      </c>
      <c r="E9" s="16">
        <v>12251089.859999999</v>
      </c>
      <c r="F9" s="16">
        <v>12251089.859999999</v>
      </c>
      <c r="G9" s="16">
        <f t="shared" si="1"/>
        <v>4286213.41</v>
      </c>
      <c r="H9" s="32">
        <v>1400</v>
      </c>
    </row>
    <row r="10" spans="1:8" x14ac:dyDescent="0.2">
      <c r="A10" s="31" t="s">
        <v>54</v>
      </c>
      <c r="B10" s="16">
        <v>5869006.9900000002</v>
      </c>
      <c r="C10" s="16">
        <v>1859005.75</v>
      </c>
      <c r="D10" s="16">
        <f t="shared" si="0"/>
        <v>7728012.7400000002</v>
      </c>
      <c r="E10" s="16">
        <v>5573129.9000000004</v>
      </c>
      <c r="F10" s="16">
        <v>5573129.9000000004</v>
      </c>
      <c r="G10" s="16">
        <f t="shared" si="1"/>
        <v>2154882.84</v>
      </c>
      <c r="H10" s="32">
        <v>1500</v>
      </c>
    </row>
    <row r="11" spans="1:8" x14ac:dyDescent="0.2">
      <c r="A11" s="31" t="s">
        <v>55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  <c r="H11" s="32">
        <v>1600</v>
      </c>
    </row>
    <row r="12" spans="1:8" x14ac:dyDescent="0.2">
      <c r="A12" s="31" t="s">
        <v>56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  <c r="H12" s="32">
        <v>1700</v>
      </c>
    </row>
    <row r="13" spans="1:8" x14ac:dyDescent="0.2">
      <c r="A13" s="33" t="s">
        <v>57</v>
      </c>
      <c r="B13" s="14">
        <f>SUM(B14:B22)</f>
        <v>4802676.6100000003</v>
      </c>
      <c r="C13" s="14">
        <f>SUM(C14:C22)</f>
        <v>2201098</v>
      </c>
      <c r="D13" s="14">
        <f t="shared" si="0"/>
        <v>7003774.6100000003</v>
      </c>
      <c r="E13" s="14">
        <f>SUM(E14:E22)</f>
        <v>2644257.63</v>
      </c>
      <c r="F13" s="14">
        <f>SUM(F14:F22)</f>
        <v>2644257.63</v>
      </c>
      <c r="G13" s="14">
        <f t="shared" si="1"/>
        <v>4359516.9800000004</v>
      </c>
      <c r="H13" s="34">
        <v>0</v>
      </c>
    </row>
    <row r="14" spans="1:8" x14ac:dyDescent="0.2">
      <c r="A14" s="31" t="s">
        <v>58</v>
      </c>
      <c r="B14" s="16">
        <v>2286747.7599999998</v>
      </c>
      <c r="C14" s="16">
        <v>1103724.54</v>
      </c>
      <c r="D14" s="16">
        <f t="shared" si="0"/>
        <v>3390472.3</v>
      </c>
      <c r="E14" s="16">
        <v>1328409.1100000001</v>
      </c>
      <c r="F14" s="16">
        <v>1328409.1100000001</v>
      </c>
      <c r="G14" s="16">
        <f t="shared" si="1"/>
        <v>2062063.1899999997</v>
      </c>
      <c r="H14" s="32">
        <v>2100</v>
      </c>
    </row>
    <row r="15" spans="1:8" x14ac:dyDescent="0.2">
      <c r="A15" s="31" t="s">
        <v>59</v>
      </c>
      <c r="B15" s="16">
        <v>374900</v>
      </c>
      <c r="C15" s="16">
        <v>32105.93</v>
      </c>
      <c r="D15" s="16">
        <f t="shared" si="0"/>
        <v>407005.93</v>
      </c>
      <c r="E15" s="16">
        <v>154217.1</v>
      </c>
      <c r="F15" s="16">
        <v>154217.1</v>
      </c>
      <c r="G15" s="16">
        <f t="shared" si="1"/>
        <v>252788.83</v>
      </c>
      <c r="H15" s="32">
        <v>2200</v>
      </c>
    </row>
    <row r="16" spans="1:8" x14ac:dyDescent="0.2">
      <c r="A16" s="31" t="s">
        <v>60</v>
      </c>
      <c r="B16" s="16">
        <v>0</v>
      </c>
      <c r="C16" s="16">
        <v>12500</v>
      </c>
      <c r="D16" s="16">
        <f t="shared" si="0"/>
        <v>12500</v>
      </c>
      <c r="E16" s="16">
        <v>0</v>
      </c>
      <c r="F16" s="16">
        <v>0</v>
      </c>
      <c r="G16" s="16">
        <f t="shared" si="1"/>
        <v>12500</v>
      </c>
      <c r="H16" s="32">
        <v>2300</v>
      </c>
    </row>
    <row r="17" spans="1:8" x14ac:dyDescent="0.2">
      <c r="A17" s="31" t="s">
        <v>61</v>
      </c>
      <c r="B17" s="16">
        <v>312392.2</v>
      </c>
      <c r="C17" s="16">
        <v>226032.22</v>
      </c>
      <c r="D17" s="16">
        <f t="shared" si="0"/>
        <v>538424.42000000004</v>
      </c>
      <c r="E17" s="16">
        <v>143196.26</v>
      </c>
      <c r="F17" s="16">
        <v>143196.26</v>
      </c>
      <c r="G17" s="16">
        <f t="shared" si="1"/>
        <v>395228.16000000003</v>
      </c>
      <c r="H17" s="32">
        <v>2400</v>
      </c>
    </row>
    <row r="18" spans="1:8" x14ac:dyDescent="0.2">
      <c r="A18" s="31" t="s">
        <v>62</v>
      </c>
      <c r="B18" s="16">
        <v>310000</v>
      </c>
      <c r="C18" s="16">
        <v>9156.14</v>
      </c>
      <c r="D18" s="16">
        <f t="shared" si="0"/>
        <v>319156.14</v>
      </c>
      <c r="E18" s="16">
        <v>126287.76</v>
      </c>
      <c r="F18" s="16">
        <v>126287.76</v>
      </c>
      <c r="G18" s="16">
        <f t="shared" si="1"/>
        <v>192868.38</v>
      </c>
      <c r="H18" s="32">
        <v>2500</v>
      </c>
    </row>
    <row r="19" spans="1:8" x14ac:dyDescent="0.2">
      <c r="A19" s="31" t="s">
        <v>63</v>
      </c>
      <c r="B19" s="16">
        <v>684500</v>
      </c>
      <c r="C19" s="16">
        <v>176461.36</v>
      </c>
      <c r="D19" s="16">
        <f t="shared" si="0"/>
        <v>860961.36</v>
      </c>
      <c r="E19" s="16">
        <v>274448.46999999997</v>
      </c>
      <c r="F19" s="16">
        <v>274448.46999999997</v>
      </c>
      <c r="G19" s="16">
        <f t="shared" si="1"/>
        <v>586512.89</v>
      </c>
      <c r="H19" s="32">
        <v>2600</v>
      </c>
    </row>
    <row r="20" spans="1:8" x14ac:dyDescent="0.2">
      <c r="A20" s="31" t="s">
        <v>64</v>
      </c>
      <c r="B20" s="16">
        <v>254136.65</v>
      </c>
      <c r="C20" s="16">
        <v>80018.17</v>
      </c>
      <c r="D20" s="16">
        <f t="shared" si="0"/>
        <v>334154.82</v>
      </c>
      <c r="E20" s="16">
        <v>43716.24</v>
      </c>
      <c r="F20" s="16">
        <v>43716.24</v>
      </c>
      <c r="G20" s="16">
        <f t="shared" si="1"/>
        <v>290438.58</v>
      </c>
      <c r="H20" s="32">
        <v>2700</v>
      </c>
    </row>
    <row r="21" spans="1:8" x14ac:dyDescent="0.2">
      <c r="A21" s="31" t="s">
        <v>65</v>
      </c>
      <c r="B21" s="16">
        <v>0</v>
      </c>
      <c r="C21" s="16">
        <v>0</v>
      </c>
      <c r="D21" s="16">
        <f t="shared" si="0"/>
        <v>0</v>
      </c>
      <c r="E21" s="16">
        <v>0</v>
      </c>
      <c r="F21" s="16">
        <v>0</v>
      </c>
      <c r="G21" s="16">
        <f t="shared" si="1"/>
        <v>0</v>
      </c>
      <c r="H21" s="32">
        <v>2800</v>
      </c>
    </row>
    <row r="22" spans="1:8" x14ac:dyDescent="0.2">
      <c r="A22" s="31" t="s">
        <v>66</v>
      </c>
      <c r="B22" s="16">
        <v>580000</v>
      </c>
      <c r="C22" s="16">
        <v>561099.64</v>
      </c>
      <c r="D22" s="16">
        <f t="shared" si="0"/>
        <v>1141099.6400000001</v>
      </c>
      <c r="E22" s="16">
        <v>573982.68999999994</v>
      </c>
      <c r="F22" s="16">
        <v>573982.68999999994</v>
      </c>
      <c r="G22" s="16">
        <f t="shared" si="1"/>
        <v>567116.95000000019</v>
      </c>
      <c r="H22" s="32">
        <v>2900</v>
      </c>
    </row>
    <row r="23" spans="1:8" x14ac:dyDescent="0.2">
      <c r="A23" s="33" t="s">
        <v>67</v>
      </c>
      <c r="B23" s="14">
        <f>SUM(B24:B32)</f>
        <v>23824477.510000002</v>
      </c>
      <c r="C23" s="14">
        <f>SUM(C24:C32)</f>
        <v>7659778.3399999989</v>
      </c>
      <c r="D23" s="14">
        <f t="shared" si="0"/>
        <v>31484255.850000001</v>
      </c>
      <c r="E23" s="14">
        <f>SUM(E24:E32)</f>
        <v>17914356.290000003</v>
      </c>
      <c r="F23" s="14">
        <f>SUM(F24:F32)</f>
        <v>17914356.290000003</v>
      </c>
      <c r="G23" s="14">
        <f t="shared" si="1"/>
        <v>13569899.559999999</v>
      </c>
      <c r="H23" s="34">
        <v>0</v>
      </c>
    </row>
    <row r="24" spans="1:8" x14ac:dyDescent="0.2">
      <c r="A24" s="31" t="s">
        <v>68</v>
      </c>
      <c r="B24" s="16">
        <v>5164133.9400000004</v>
      </c>
      <c r="C24" s="16">
        <v>926127.76</v>
      </c>
      <c r="D24" s="16">
        <f t="shared" si="0"/>
        <v>6090261.7000000002</v>
      </c>
      <c r="E24" s="16">
        <v>3339509.85</v>
      </c>
      <c r="F24" s="16">
        <v>3339509.85</v>
      </c>
      <c r="G24" s="16">
        <f t="shared" si="1"/>
        <v>2750751.85</v>
      </c>
      <c r="H24" s="32">
        <v>3100</v>
      </c>
    </row>
    <row r="25" spans="1:8" x14ac:dyDescent="0.2">
      <c r="A25" s="31" t="s">
        <v>69</v>
      </c>
      <c r="B25" s="16">
        <v>1310822.28</v>
      </c>
      <c r="C25" s="16">
        <v>495307.38</v>
      </c>
      <c r="D25" s="16">
        <f t="shared" si="0"/>
        <v>1806129.6600000001</v>
      </c>
      <c r="E25" s="16">
        <v>1074903.96</v>
      </c>
      <c r="F25" s="16">
        <v>1074903.96</v>
      </c>
      <c r="G25" s="16">
        <f t="shared" si="1"/>
        <v>731225.70000000019</v>
      </c>
      <c r="H25" s="32">
        <v>3200</v>
      </c>
    </row>
    <row r="26" spans="1:8" x14ac:dyDescent="0.2">
      <c r="A26" s="31" t="s">
        <v>70</v>
      </c>
      <c r="B26" s="16">
        <v>6527506.7000000002</v>
      </c>
      <c r="C26" s="16">
        <v>1032585.95</v>
      </c>
      <c r="D26" s="16">
        <f t="shared" si="0"/>
        <v>7560092.6500000004</v>
      </c>
      <c r="E26" s="16">
        <v>3693050.24</v>
      </c>
      <c r="F26" s="16">
        <v>3693050.24</v>
      </c>
      <c r="G26" s="16">
        <f t="shared" si="1"/>
        <v>3867042.41</v>
      </c>
      <c r="H26" s="32">
        <v>3300</v>
      </c>
    </row>
    <row r="27" spans="1:8" x14ac:dyDescent="0.2">
      <c r="A27" s="31" t="s">
        <v>71</v>
      </c>
      <c r="B27" s="16">
        <v>1161170</v>
      </c>
      <c r="C27" s="16">
        <v>218982.78</v>
      </c>
      <c r="D27" s="16">
        <f t="shared" si="0"/>
        <v>1380152.78</v>
      </c>
      <c r="E27" s="16">
        <v>327205.17</v>
      </c>
      <c r="F27" s="16">
        <v>327205.17</v>
      </c>
      <c r="G27" s="16">
        <f t="shared" si="1"/>
        <v>1052947.6100000001</v>
      </c>
      <c r="H27" s="32">
        <v>3400</v>
      </c>
    </row>
    <row r="28" spans="1:8" x14ac:dyDescent="0.2">
      <c r="A28" s="31" t="s">
        <v>72</v>
      </c>
      <c r="B28" s="16">
        <v>4800000</v>
      </c>
      <c r="C28" s="16">
        <v>2806317.34</v>
      </c>
      <c r="D28" s="16">
        <f t="shared" si="0"/>
        <v>7606317.3399999999</v>
      </c>
      <c r="E28" s="16">
        <v>6275168.1100000003</v>
      </c>
      <c r="F28" s="16">
        <v>6275168.1100000003</v>
      </c>
      <c r="G28" s="16">
        <f t="shared" si="1"/>
        <v>1331149.2299999995</v>
      </c>
      <c r="H28" s="32">
        <v>3500</v>
      </c>
    </row>
    <row r="29" spans="1:8" x14ac:dyDescent="0.2">
      <c r="A29" s="31" t="s">
        <v>73</v>
      </c>
      <c r="B29" s="16">
        <v>370100</v>
      </c>
      <c r="C29" s="16">
        <v>-54400.800000000003</v>
      </c>
      <c r="D29" s="16">
        <f t="shared" si="0"/>
        <v>315699.20000000001</v>
      </c>
      <c r="E29" s="16">
        <v>103432</v>
      </c>
      <c r="F29" s="16">
        <v>103432</v>
      </c>
      <c r="G29" s="16">
        <f t="shared" si="1"/>
        <v>212267.2</v>
      </c>
      <c r="H29" s="32">
        <v>3600</v>
      </c>
    </row>
    <row r="30" spans="1:8" x14ac:dyDescent="0.2">
      <c r="A30" s="31" t="s">
        <v>74</v>
      </c>
      <c r="B30" s="16">
        <v>1060000</v>
      </c>
      <c r="C30" s="16">
        <v>108582.75</v>
      </c>
      <c r="D30" s="16">
        <f t="shared" si="0"/>
        <v>1168582.75</v>
      </c>
      <c r="E30" s="16">
        <v>380297.85</v>
      </c>
      <c r="F30" s="16">
        <v>380297.85</v>
      </c>
      <c r="G30" s="16">
        <f t="shared" si="1"/>
        <v>788284.9</v>
      </c>
      <c r="H30" s="32">
        <v>3700</v>
      </c>
    </row>
    <row r="31" spans="1:8" x14ac:dyDescent="0.2">
      <c r="A31" s="31" t="s">
        <v>75</v>
      </c>
      <c r="B31" s="16">
        <v>1528430</v>
      </c>
      <c r="C31" s="16">
        <v>505104.51</v>
      </c>
      <c r="D31" s="16">
        <f t="shared" si="0"/>
        <v>2033534.51</v>
      </c>
      <c r="E31" s="16">
        <v>619453.17000000004</v>
      </c>
      <c r="F31" s="16">
        <v>619453.17000000004</v>
      </c>
      <c r="G31" s="16">
        <f t="shared" si="1"/>
        <v>1414081.3399999999</v>
      </c>
      <c r="H31" s="32">
        <v>3800</v>
      </c>
    </row>
    <row r="32" spans="1:8" x14ac:dyDescent="0.2">
      <c r="A32" s="31" t="s">
        <v>19</v>
      </c>
      <c r="B32" s="16">
        <v>1902314.59</v>
      </c>
      <c r="C32" s="16">
        <v>1621170.67</v>
      </c>
      <c r="D32" s="16">
        <f t="shared" si="0"/>
        <v>3523485.26</v>
      </c>
      <c r="E32" s="16">
        <v>2101335.94</v>
      </c>
      <c r="F32" s="16">
        <v>2101335.94</v>
      </c>
      <c r="G32" s="16">
        <f t="shared" si="1"/>
        <v>1422149.3199999998</v>
      </c>
      <c r="H32" s="32">
        <v>3900</v>
      </c>
    </row>
    <row r="33" spans="1:8" x14ac:dyDescent="0.2">
      <c r="A33" s="33" t="s">
        <v>76</v>
      </c>
      <c r="B33" s="14">
        <f>SUM(B34:B42)</f>
        <v>3100000</v>
      </c>
      <c r="C33" s="14">
        <f>SUM(C34:C42)</f>
        <v>617620</v>
      </c>
      <c r="D33" s="14">
        <f t="shared" si="0"/>
        <v>3717620</v>
      </c>
      <c r="E33" s="14">
        <f>SUM(E34:E42)</f>
        <v>1597791.12</v>
      </c>
      <c r="F33" s="14">
        <f>SUM(F34:F42)</f>
        <v>1597791.12</v>
      </c>
      <c r="G33" s="14">
        <f t="shared" si="1"/>
        <v>2119828.88</v>
      </c>
      <c r="H33" s="34">
        <v>0</v>
      </c>
    </row>
    <row r="34" spans="1:8" x14ac:dyDescent="0.2">
      <c r="A34" s="31" t="s">
        <v>77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32">
        <v>4100</v>
      </c>
    </row>
    <row r="35" spans="1:8" x14ac:dyDescent="0.2">
      <c r="A35" s="31" t="s">
        <v>78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  <c r="H35" s="32">
        <v>4200</v>
      </c>
    </row>
    <row r="36" spans="1:8" x14ac:dyDescent="0.2">
      <c r="A36" s="31" t="s">
        <v>79</v>
      </c>
      <c r="B36" s="16">
        <v>0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f t="shared" si="1"/>
        <v>0</v>
      </c>
      <c r="H36" s="32">
        <v>4300</v>
      </c>
    </row>
    <row r="37" spans="1:8" x14ac:dyDescent="0.2">
      <c r="A37" s="31" t="s">
        <v>80</v>
      </c>
      <c r="B37" s="16">
        <v>3100000</v>
      </c>
      <c r="C37" s="16">
        <v>617620</v>
      </c>
      <c r="D37" s="16">
        <f t="shared" si="0"/>
        <v>3717620</v>
      </c>
      <c r="E37" s="16">
        <v>1597791.12</v>
      </c>
      <c r="F37" s="16">
        <v>1597791.12</v>
      </c>
      <c r="G37" s="16">
        <f t="shared" si="1"/>
        <v>2119828.88</v>
      </c>
      <c r="H37" s="32">
        <v>4400</v>
      </c>
    </row>
    <row r="38" spans="1:8" x14ac:dyDescent="0.2">
      <c r="A38" s="31" t="s">
        <v>81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32">
        <v>4500</v>
      </c>
    </row>
    <row r="39" spans="1:8" x14ac:dyDescent="0.2">
      <c r="A39" s="31" t="s">
        <v>82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32">
        <v>4600</v>
      </c>
    </row>
    <row r="40" spans="1:8" x14ac:dyDescent="0.2">
      <c r="A40" s="31" t="s">
        <v>83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32">
        <v>4700</v>
      </c>
    </row>
    <row r="41" spans="1:8" x14ac:dyDescent="0.2">
      <c r="A41" s="31" t="s">
        <v>84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32">
        <v>4800</v>
      </c>
    </row>
    <row r="42" spans="1:8" x14ac:dyDescent="0.2">
      <c r="A42" s="31" t="s">
        <v>85</v>
      </c>
      <c r="B42" s="16">
        <v>0</v>
      </c>
      <c r="C42" s="16">
        <v>0</v>
      </c>
      <c r="D42" s="16">
        <f t="shared" si="0"/>
        <v>0</v>
      </c>
      <c r="E42" s="16">
        <v>0</v>
      </c>
      <c r="F42" s="16">
        <v>0</v>
      </c>
      <c r="G42" s="16">
        <f t="shared" si="1"/>
        <v>0</v>
      </c>
      <c r="H42" s="32">
        <v>4900</v>
      </c>
    </row>
    <row r="43" spans="1:8" x14ac:dyDescent="0.2">
      <c r="A43" s="33" t="s">
        <v>86</v>
      </c>
      <c r="B43" s="14">
        <f>SUM(B44:B52)</f>
        <v>3675000</v>
      </c>
      <c r="C43" s="14">
        <f>SUM(C44:C52)</f>
        <v>5315029.66</v>
      </c>
      <c r="D43" s="14">
        <f t="shared" si="0"/>
        <v>8990029.6600000001</v>
      </c>
      <c r="E43" s="14">
        <f>SUM(E44:E52)</f>
        <v>1148249.43</v>
      </c>
      <c r="F43" s="14">
        <f>SUM(F44:F52)</f>
        <v>1148249.43</v>
      </c>
      <c r="G43" s="14">
        <f t="shared" si="1"/>
        <v>7841780.2300000004</v>
      </c>
      <c r="H43" s="34">
        <v>0</v>
      </c>
    </row>
    <row r="44" spans="1:8" x14ac:dyDescent="0.2">
      <c r="A44" s="35" t="s">
        <v>87</v>
      </c>
      <c r="B44" s="16">
        <v>3075000</v>
      </c>
      <c r="C44" s="16">
        <v>3373826.32</v>
      </c>
      <c r="D44" s="16">
        <f t="shared" si="0"/>
        <v>6448826.3200000003</v>
      </c>
      <c r="E44" s="16">
        <v>1115732.6499999999</v>
      </c>
      <c r="F44" s="16">
        <v>1115732.6499999999</v>
      </c>
      <c r="G44" s="16">
        <f t="shared" si="1"/>
        <v>5333093.67</v>
      </c>
      <c r="H44" s="32">
        <v>5100</v>
      </c>
    </row>
    <row r="45" spans="1:8" x14ac:dyDescent="0.2">
      <c r="A45" s="31" t="s">
        <v>88</v>
      </c>
      <c r="B45" s="16">
        <v>100000</v>
      </c>
      <c r="C45" s="16">
        <v>-10000</v>
      </c>
      <c r="D45" s="16">
        <f t="shared" si="0"/>
        <v>90000</v>
      </c>
      <c r="E45" s="16">
        <v>32516.78</v>
      </c>
      <c r="F45" s="16">
        <v>32516.78</v>
      </c>
      <c r="G45" s="16">
        <f t="shared" si="1"/>
        <v>57483.22</v>
      </c>
      <c r="H45" s="32">
        <v>5200</v>
      </c>
    </row>
    <row r="46" spans="1:8" x14ac:dyDescent="0.2">
      <c r="A46" s="31" t="s">
        <v>89</v>
      </c>
      <c r="B46" s="16">
        <v>100000</v>
      </c>
      <c r="C46" s="16">
        <v>0</v>
      </c>
      <c r="D46" s="16">
        <f t="shared" si="0"/>
        <v>100000</v>
      </c>
      <c r="E46" s="16">
        <v>0</v>
      </c>
      <c r="F46" s="16">
        <v>0</v>
      </c>
      <c r="G46" s="16">
        <f t="shared" si="1"/>
        <v>100000</v>
      </c>
      <c r="H46" s="32">
        <v>5300</v>
      </c>
    </row>
    <row r="47" spans="1:8" x14ac:dyDescent="0.2">
      <c r="A47" s="31" t="s">
        <v>90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  <c r="H47" s="32">
        <v>5400</v>
      </c>
    </row>
    <row r="48" spans="1:8" x14ac:dyDescent="0.2">
      <c r="A48" s="31" t="s">
        <v>91</v>
      </c>
      <c r="B48" s="16">
        <v>0</v>
      </c>
      <c r="C48" s="16">
        <v>0</v>
      </c>
      <c r="D48" s="16">
        <f t="shared" si="0"/>
        <v>0</v>
      </c>
      <c r="E48" s="16">
        <v>0</v>
      </c>
      <c r="F48" s="16">
        <v>0</v>
      </c>
      <c r="G48" s="16">
        <f t="shared" si="1"/>
        <v>0</v>
      </c>
      <c r="H48" s="32">
        <v>5500</v>
      </c>
    </row>
    <row r="49" spans="1:8" x14ac:dyDescent="0.2">
      <c r="A49" s="31" t="s">
        <v>92</v>
      </c>
      <c r="B49" s="16">
        <v>400000</v>
      </c>
      <c r="C49" s="16">
        <v>1951203.34</v>
      </c>
      <c r="D49" s="16">
        <f t="shared" si="0"/>
        <v>2351203.34</v>
      </c>
      <c r="E49" s="16">
        <v>0</v>
      </c>
      <c r="F49" s="16">
        <v>0</v>
      </c>
      <c r="G49" s="16">
        <f t="shared" si="1"/>
        <v>2351203.34</v>
      </c>
      <c r="H49" s="32">
        <v>5600</v>
      </c>
    </row>
    <row r="50" spans="1:8" x14ac:dyDescent="0.2">
      <c r="A50" s="31" t="s">
        <v>93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32">
        <v>5700</v>
      </c>
    </row>
    <row r="51" spans="1:8" x14ac:dyDescent="0.2">
      <c r="A51" s="31" t="s">
        <v>94</v>
      </c>
      <c r="B51" s="16">
        <v>0</v>
      </c>
      <c r="C51" s="16">
        <v>0</v>
      </c>
      <c r="D51" s="16">
        <f t="shared" si="0"/>
        <v>0</v>
      </c>
      <c r="E51" s="16">
        <v>0</v>
      </c>
      <c r="F51" s="16">
        <v>0</v>
      </c>
      <c r="G51" s="16">
        <f t="shared" si="1"/>
        <v>0</v>
      </c>
      <c r="H51" s="32">
        <v>5800</v>
      </c>
    </row>
    <row r="52" spans="1:8" x14ac:dyDescent="0.2">
      <c r="A52" s="31" t="s">
        <v>95</v>
      </c>
      <c r="B52" s="16">
        <v>0</v>
      </c>
      <c r="C52" s="16">
        <v>0</v>
      </c>
      <c r="D52" s="16">
        <f t="shared" si="0"/>
        <v>0</v>
      </c>
      <c r="E52" s="16">
        <v>0</v>
      </c>
      <c r="F52" s="16">
        <v>0</v>
      </c>
      <c r="G52" s="16">
        <f t="shared" si="1"/>
        <v>0</v>
      </c>
      <c r="H52" s="32">
        <v>5900</v>
      </c>
    </row>
    <row r="53" spans="1:8" x14ac:dyDescent="0.2">
      <c r="A53" s="33" t="s">
        <v>96</v>
      </c>
      <c r="B53" s="14">
        <f>SUM(B54:B56)</f>
        <v>0</v>
      </c>
      <c r="C53" s="14">
        <f>SUM(C54:C56)</f>
        <v>7918941.8700000001</v>
      </c>
      <c r="D53" s="14">
        <f t="shared" si="0"/>
        <v>7918941.8700000001</v>
      </c>
      <c r="E53" s="14">
        <f>SUM(E54:E56)</f>
        <v>7918941.8700000001</v>
      </c>
      <c r="F53" s="14">
        <f>SUM(F54:F56)</f>
        <v>7918941.8700000001</v>
      </c>
      <c r="G53" s="14">
        <f t="shared" si="1"/>
        <v>0</v>
      </c>
      <c r="H53" s="34">
        <v>0</v>
      </c>
    </row>
    <row r="54" spans="1:8" x14ac:dyDescent="0.2">
      <c r="A54" s="31" t="s">
        <v>97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  <c r="H54" s="32">
        <v>6100</v>
      </c>
    </row>
    <row r="55" spans="1:8" x14ac:dyDescent="0.2">
      <c r="A55" s="31" t="s">
        <v>98</v>
      </c>
      <c r="B55" s="16">
        <v>0</v>
      </c>
      <c r="C55" s="16">
        <v>7918941.8700000001</v>
      </c>
      <c r="D55" s="16">
        <f t="shared" si="0"/>
        <v>7918941.8700000001</v>
      </c>
      <c r="E55" s="16">
        <v>7918941.8700000001</v>
      </c>
      <c r="F55" s="16">
        <v>7918941.8700000001</v>
      </c>
      <c r="G55" s="16">
        <f t="shared" si="1"/>
        <v>0</v>
      </c>
      <c r="H55" s="32">
        <v>6200</v>
      </c>
    </row>
    <row r="56" spans="1:8" x14ac:dyDescent="0.2">
      <c r="A56" s="31" t="s">
        <v>99</v>
      </c>
      <c r="B56" s="16">
        <v>0</v>
      </c>
      <c r="C56" s="16">
        <v>0</v>
      </c>
      <c r="D56" s="16">
        <f t="shared" si="0"/>
        <v>0</v>
      </c>
      <c r="E56" s="16">
        <v>0</v>
      </c>
      <c r="F56" s="16">
        <v>0</v>
      </c>
      <c r="G56" s="16">
        <f t="shared" si="1"/>
        <v>0</v>
      </c>
      <c r="H56" s="32">
        <v>6300</v>
      </c>
    </row>
    <row r="57" spans="1:8" x14ac:dyDescent="0.2">
      <c r="A57" s="33" t="s">
        <v>100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34">
        <v>0</v>
      </c>
    </row>
    <row r="58" spans="1:8" x14ac:dyDescent="0.2">
      <c r="A58" s="31" t="s">
        <v>101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32">
        <v>7100</v>
      </c>
    </row>
    <row r="59" spans="1:8" x14ac:dyDescent="0.2">
      <c r="A59" s="31" t="s">
        <v>102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32">
        <v>7200</v>
      </c>
    </row>
    <row r="60" spans="1:8" x14ac:dyDescent="0.2">
      <c r="A60" s="31" t="s">
        <v>103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32">
        <v>7300</v>
      </c>
    </row>
    <row r="61" spans="1:8" x14ac:dyDescent="0.2">
      <c r="A61" s="31" t="s">
        <v>104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32">
        <v>7400</v>
      </c>
    </row>
    <row r="62" spans="1:8" x14ac:dyDescent="0.2">
      <c r="A62" s="31" t="s">
        <v>105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32">
        <v>7500</v>
      </c>
    </row>
    <row r="63" spans="1:8" x14ac:dyDescent="0.2">
      <c r="A63" s="31" t="s">
        <v>106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32">
        <v>7600</v>
      </c>
    </row>
    <row r="64" spans="1:8" x14ac:dyDescent="0.2">
      <c r="A64" s="31" t="s">
        <v>107</v>
      </c>
      <c r="B64" s="16">
        <v>0</v>
      </c>
      <c r="C64" s="16">
        <v>0</v>
      </c>
      <c r="D64" s="16">
        <f t="shared" si="0"/>
        <v>0</v>
      </c>
      <c r="E64" s="16">
        <v>0</v>
      </c>
      <c r="F64" s="16">
        <v>0</v>
      </c>
      <c r="G64" s="16">
        <f t="shared" si="1"/>
        <v>0</v>
      </c>
      <c r="H64" s="32">
        <v>7900</v>
      </c>
    </row>
    <row r="65" spans="1:8" x14ac:dyDescent="0.2">
      <c r="A65" s="33" t="s">
        <v>108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34">
        <v>0</v>
      </c>
    </row>
    <row r="66" spans="1:8" x14ac:dyDescent="0.2">
      <c r="A66" s="31" t="s">
        <v>109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32">
        <v>8100</v>
      </c>
    </row>
    <row r="67" spans="1:8" x14ac:dyDescent="0.2">
      <c r="A67" s="31" t="s">
        <v>110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32">
        <v>8300</v>
      </c>
    </row>
    <row r="68" spans="1:8" x14ac:dyDescent="0.2">
      <c r="A68" s="31" t="s">
        <v>111</v>
      </c>
      <c r="B68" s="16">
        <v>0</v>
      </c>
      <c r="C68" s="16">
        <v>0</v>
      </c>
      <c r="D68" s="16">
        <f t="shared" si="0"/>
        <v>0</v>
      </c>
      <c r="E68" s="16">
        <v>0</v>
      </c>
      <c r="F68" s="16">
        <v>0</v>
      </c>
      <c r="G68" s="16">
        <f t="shared" si="1"/>
        <v>0</v>
      </c>
      <c r="H68" s="32">
        <v>8500</v>
      </c>
    </row>
    <row r="69" spans="1:8" x14ac:dyDescent="0.2">
      <c r="A69" s="33" t="s">
        <v>112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34">
        <v>0</v>
      </c>
    </row>
    <row r="70" spans="1:8" x14ac:dyDescent="0.2">
      <c r="A70" s="31" t="s">
        <v>113</v>
      </c>
      <c r="B70" s="16">
        <v>0</v>
      </c>
      <c r="C70" s="16">
        <v>0</v>
      </c>
      <c r="D70" s="16">
        <f t="shared" ref="D70:D76" si="2">B70+C70</f>
        <v>0</v>
      </c>
      <c r="E70" s="16">
        <v>0</v>
      </c>
      <c r="F70" s="16">
        <v>0</v>
      </c>
      <c r="G70" s="16">
        <f t="shared" ref="G70:G76" si="3">D70-E70</f>
        <v>0</v>
      </c>
      <c r="H70" s="32">
        <v>9100</v>
      </c>
    </row>
    <row r="71" spans="1:8" x14ac:dyDescent="0.2">
      <c r="A71" s="31" t="s">
        <v>114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32">
        <v>9200</v>
      </c>
    </row>
    <row r="72" spans="1:8" x14ac:dyDescent="0.2">
      <c r="A72" s="31" t="s">
        <v>115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32">
        <v>9300</v>
      </c>
    </row>
    <row r="73" spans="1:8" x14ac:dyDescent="0.2">
      <c r="A73" s="31" t="s">
        <v>116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32">
        <v>9400</v>
      </c>
    </row>
    <row r="74" spans="1:8" x14ac:dyDescent="0.2">
      <c r="A74" s="31" t="s">
        <v>117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32">
        <v>9500</v>
      </c>
    </row>
    <row r="75" spans="1:8" x14ac:dyDescent="0.2">
      <c r="A75" s="31" t="s">
        <v>118</v>
      </c>
      <c r="B75" s="16">
        <v>0</v>
      </c>
      <c r="C75" s="16">
        <v>0</v>
      </c>
      <c r="D75" s="16">
        <f t="shared" si="2"/>
        <v>0</v>
      </c>
      <c r="E75" s="16">
        <v>0</v>
      </c>
      <c r="F75" s="16">
        <v>0</v>
      </c>
      <c r="G75" s="16">
        <f t="shared" si="3"/>
        <v>0</v>
      </c>
      <c r="H75" s="32">
        <v>9600</v>
      </c>
    </row>
    <row r="76" spans="1:8" x14ac:dyDescent="0.2">
      <c r="A76" s="36" t="s">
        <v>119</v>
      </c>
      <c r="B76" s="37">
        <v>0</v>
      </c>
      <c r="C76" s="37">
        <v>0</v>
      </c>
      <c r="D76" s="37">
        <f t="shared" si="2"/>
        <v>0</v>
      </c>
      <c r="E76" s="37">
        <v>0</v>
      </c>
      <c r="F76" s="37">
        <v>0</v>
      </c>
      <c r="G76" s="37">
        <f t="shared" si="3"/>
        <v>0</v>
      </c>
      <c r="H76" s="32">
        <v>9900</v>
      </c>
    </row>
    <row r="77" spans="1:8" x14ac:dyDescent="0.2">
      <c r="A77" s="18" t="s">
        <v>43</v>
      </c>
      <c r="B77" s="38">
        <f t="shared" ref="B77:G77" si="4">SUM(B5+B13+B23+B33+B43+B53+B57+B65+B69)</f>
        <v>130768032.63</v>
      </c>
      <c r="C77" s="38">
        <f t="shared" si="4"/>
        <v>41278092.539999999</v>
      </c>
      <c r="D77" s="38">
        <f t="shared" si="4"/>
        <v>172046125.16999999</v>
      </c>
      <c r="E77" s="38">
        <f t="shared" si="4"/>
        <v>101164595.70000002</v>
      </c>
      <c r="F77" s="38">
        <f t="shared" si="4"/>
        <v>101164595.70000002</v>
      </c>
      <c r="G77" s="38">
        <f t="shared" si="4"/>
        <v>70881529.469999999</v>
      </c>
    </row>
    <row r="79" spans="1:8" x14ac:dyDescent="0.2">
      <c r="A79" s="1" t="s">
        <v>44</v>
      </c>
    </row>
    <row r="88" spans="1:7" ht="12.75" x14ac:dyDescent="0.2">
      <c r="A88" s="22" t="s">
        <v>45</v>
      </c>
      <c r="D88" s="28" t="s">
        <v>46</v>
      </c>
      <c r="E88" s="28"/>
      <c r="F88" s="28"/>
      <c r="G88" s="28"/>
    </row>
    <row r="89" spans="1:7" ht="12.75" x14ac:dyDescent="0.2">
      <c r="A89" s="22" t="s">
        <v>47</v>
      </c>
      <c r="D89" s="28" t="s">
        <v>48</v>
      </c>
      <c r="E89" s="28"/>
      <c r="F89" s="28"/>
      <c r="G89" s="28"/>
    </row>
  </sheetData>
  <mergeCells count="4">
    <mergeCell ref="A1:G1"/>
    <mergeCell ref="G2:G3"/>
    <mergeCell ref="D88:G88"/>
    <mergeCell ref="D89:G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CFG</vt:lpstr>
      <vt:lpstr>COG</vt:lpstr>
      <vt:lpstr>CFG!Área_de_impresión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2024-10-16T18:30:44Z</dcterms:created>
  <dcterms:modified xsi:type="dcterms:W3CDTF">2024-10-22T17:07:20Z</dcterms:modified>
</cp:coreProperties>
</file>