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11-EAEPEC\"/>
    </mc:Choice>
  </mc:AlternateContent>
  <bookViews>
    <workbookView xWindow="0" yWindow="0" windowWidth="28800" windowHeight="11430"/>
  </bookViews>
  <sheets>
    <sheet name="COG" sheetId="1" r:id="rId1"/>
  </sheets>
  <definedNames>
    <definedName name="_xlnm._FilterDatabase" localSheetId="0" hidden="1">COG!$A$3:$G$76</definedName>
    <definedName name="_xlnm.Print_Area" localSheetId="0">COG!$A$1:$G$89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76" i="1"/>
  <c r="G75" i="1"/>
  <c r="D75" i="1"/>
  <c r="G74" i="1"/>
  <c r="D74" i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G68" i="1"/>
  <c r="D68" i="1"/>
  <c r="D67" i="1"/>
  <c r="G67" i="1" s="1"/>
  <c r="D66" i="1"/>
  <c r="G66" i="1" s="1"/>
  <c r="F65" i="1"/>
  <c r="E65" i="1"/>
  <c r="C65" i="1"/>
  <c r="B65" i="1"/>
  <c r="D65" i="1" s="1"/>
  <c r="G65" i="1" s="1"/>
  <c r="G64" i="1"/>
  <c r="D64" i="1"/>
  <c r="G63" i="1"/>
  <c r="D63" i="1"/>
  <c r="G62" i="1"/>
  <c r="D62" i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G56" i="1"/>
  <c r="D56" i="1"/>
  <c r="D55" i="1"/>
  <c r="G55" i="1" s="1"/>
  <c r="D54" i="1"/>
  <c r="G54" i="1" s="1"/>
  <c r="F53" i="1"/>
  <c r="E53" i="1"/>
  <c r="C53" i="1"/>
  <c r="B53" i="1"/>
  <c r="D53" i="1" s="1"/>
  <c r="G53" i="1" s="1"/>
  <c r="G52" i="1"/>
  <c r="D52" i="1"/>
  <c r="G51" i="1"/>
  <c r="D51" i="1"/>
  <c r="G50" i="1"/>
  <c r="D50" i="1"/>
  <c r="D49" i="1"/>
  <c r="G49" i="1" s="1"/>
  <c r="D48" i="1"/>
  <c r="G48" i="1" s="1"/>
  <c r="D47" i="1"/>
  <c r="G47" i="1" s="1"/>
  <c r="D46" i="1"/>
  <c r="G46" i="1" s="1"/>
  <c r="D45" i="1"/>
  <c r="G45" i="1" s="1"/>
  <c r="G44" i="1"/>
  <c r="D44" i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G38" i="1"/>
  <c r="D38" i="1"/>
  <c r="D37" i="1"/>
  <c r="G37" i="1" s="1"/>
  <c r="G36" i="1"/>
  <c r="D36" i="1"/>
  <c r="D35" i="1"/>
  <c r="G35" i="1" s="1"/>
  <c r="D34" i="1"/>
  <c r="G34" i="1" s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D28" i="1"/>
  <c r="G28" i="1" s="1"/>
  <c r="D27" i="1"/>
  <c r="G27" i="1" s="1"/>
  <c r="D26" i="1"/>
  <c r="G26" i="1" s="1"/>
  <c r="D25" i="1"/>
  <c r="G25" i="1" s="1"/>
  <c r="G24" i="1"/>
  <c r="D24" i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G18" i="1"/>
  <c r="D18" i="1"/>
  <c r="D17" i="1"/>
  <c r="G17" i="1" s="1"/>
  <c r="G16" i="1"/>
  <c r="D16" i="1"/>
  <c r="D15" i="1"/>
  <c r="G15" i="1" s="1"/>
  <c r="D14" i="1"/>
  <c r="G14" i="1" s="1"/>
  <c r="F13" i="1"/>
  <c r="E13" i="1"/>
  <c r="C13" i="1"/>
  <c r="B13" i="1"/>
  <c r="D13" i="1" s="1"/>
  <c r="G13" i="1" s="1"/>
  <c r="G12" i="1"/>
  <c r="D12" i="1"/>
  <c r="D11" i="1"/>
  <c r="G11" i="1" s="1"/>
  <c r="G10" i="1"/>
  <c r="D10" i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<sst xmlns="http://schemas.openxmlformats.org/spreadsheetml/2006/main" count="89" uniqueCount="89">
  <si>
    <t>UNIVERSIDAD POLITÉCNICA DE GUANAJUATO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</si>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</sst>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10" xfId="0" applyFont="1" applyBorder="1" applyAlignment="1">
      <alignment horizontal="left" indent="1"/>
    </xf>
    <xf numFmtId="4" fontId="3" fillId="0" borderId="10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10" xfId="0" applyNumberFormat="1" applyFont="1" applyBorder="1" applyProtection="1">
      <protection locked="0"/>
    </xf>
    <xf numFmtId="0" fontId="5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workbookViewId="0">
      <selection activeCell="A21" sqref="A2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95365878.50999999</v>
      </c>
      <c r="C5" s="16">
        <f>SUM(C6:C12)</f>
        <v>9690828.8900000006</v>
      </c>
      <c r="D5" s="16">
        <f>B5+C5</f>
        <v>105056707.39999999</v>
      </c>
      <c r="E5" s="16">
        <f>SUM(E6:E12)</f>
        <v>103416286.33</v>
      </c>
      <c r="F5" s="16">
        <f>SUM(F6:F12)</f>
        <v>103416286.33</v>
      </c>
      <c r="G5" s="16">
        <f>D5-E5</f>
        <v>1640421.0699999928</v>
      </c>
    </row>
    <row r="6" spans="1:8" x14ac:dyDescent="0.2">
      <c r="A6" s="17" t="s">
        <v>12</v>
      </c>
      <c r="B6" s="18">
        <v>49078254.68</v>
      </c>
      <c r="C6" s="18">
        <v>1876090.89</v>
      </c>
      <c r="D6" s="18">
        <f t="shared" ref="D6:D69" si="0">B6+C6</f>
        <v>50954345.57</v>
      </c>
      <c r="E6" s="18">
        <v>50611031.030000001</v>
      </c>
      <c r="F6" s="18">
        <v>50611031.030000001</v>
      </c>
      <c r="G6" s="18">
        <f t="shared" ref="G6:G69" si="1">D6-E6</f>
        <v>343314.53999999911</v>
      </c>
      <c r="H6" s="19">
        <v>1100</v>
      </c>
    </row>
    <row r="7" spans="1:8" x14ac:dyDescent="0.2">
      <c r="A7" s="17" t="s">
        <v>13</v>
      </c>
      <c r="B7" s="18">
        <v>17383336.190000001</v>
      </c>
      <c r="C7" s="18">
        <v>797948.14</v>
      </c>
      <c r="D7" s="18">
        <f t="shared" si="0"/>
        <v>18181284.330000002</v>
      </c>
      <c r="E7" s="18">
        <v>17339378.280000001</v>
      </c>
      <c r="F7" s="18">
        <v>17339378.280000001</v>
      </c>
      <c r="G7" s="18">
        <f t="shared" si="1"/>
        <v>841906.05000000075</v>
      </c>
      <c r="H7" s="19">
        <v>1200</v>
      </c>
    </row>
    <row r="8" spans="1:8" x14ac:dyDescent="0.2">
      <c r="A8" s="17" t="s">
        <v>14</v>
      </c>
      <c r="B8" s="18">
        <v>11817556.66</v>
      </c>
      <c r="C8" s="18">
        <v>-155790.76999999999</v>
      </c>
      <c r="D8" s="18">
        <f t="shared" si="0"/>
        <v>11661765.890000001</v>
      </c>
      <c r="E8" s="18">
        <v>11578046.48</v>
      </c>
      <c r="F8" s="18">
        <v>11578046.48</v>
      </c>
      <c r="G8" s="18">
        <f t="shared" si="1"/>
        <v>83719.410000000149</v>
      </c>
      <c r="H8" s="19">
        <v>1300</v>
      </c>
    </row>
    <row r="9" spans="1:8" x14ac:dyDescent="0.2">
      <c r="A9" s="17" t="s">
        <v>15</v>
      </c>
      <c r="B9" s="18">
        <v>11217723.99</v>
      </c>
      <c r="C9" s="18">
        <v>5887083.3600000003</v>
      </c>
      <c r="D9" s="18">
        <f t="shared" si="0"/>
        <v>17104807.350000001</v>
      </c>
      <c r="E9" s="18">
        <v>16823873.899999999</v>
      </c>
      <c r="F9" s="18">
        <v>16823873.899999999</v>
      </c>
      <c r="G9" s="18">
        <f t="shared" si="1"/>
        <v>280933.45000000298</v>
      </c>
      <c r="H9" s="19">
        <v>1400</v>
      </c>
    </row>
    <row r="10" spans="1:8" x14ac:dyDescent="0.2">
      <c r="A10" s="17" t="s">
        <v>16</v>
      </c>
      <c r="B10" s="18">
        <v>5869006.9900000002</v>
      </c>
      <c r="C10" s="18">
        <v>1285497.27</v>
      </c>
      <c r="D10" s="18">
        <f t="shared" si="0"/>
        <v>7154504.2599999998</v>
      </c>
      <c r="E10" s="18">
        <v>7063956.6399999997</v>
      </c>
      <c r="F10" s="18">
        <v>7063956.6399999997</v>
      </c>
      <c r="G10" s="18">
        <f t="shared" si="1"/>
        <v>90547.620000000112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20" t="s">
        <v>19</v>
      </c>
      <c r="B13" s="21">
        <f>SUM(B14:B22)</f>
        <v>4802676.6100000003</v>
      </c>
      <c r="C13" s="21">
        <f>SUM(C14:C22)</f>
        <v>882123.27</v>
      </c>
      <c r="D13" s="21">
        <f t="shared" si="0"/>
        <v>5684799.8800000008</v>
      </c>
      <c r="E13" s="21">
        <f>SUM(E14:E22)</f>
        <v>5589799.8800000008</v>
      </c>
      <c r="F13" s="21">
        <f>SUM(F14:F22)</f>
        <v>5589799.8800000008</v>
      </c>
      <c r="G13" s="21">
        <f t="shared" si="1"/>
        <v>95000</v>
      </c>
      <c r="H13" s="22">
        <v>0</v>
      </c>
    </row>
    <row r="14" spans="1:8" x14ac:dyDescent="0.2">
      <c r="A14" s="17" t="s">
        <v>20</v>
      </c>
      <c r="B14" s="18">
        <v>2286747.7599999998</v>
      </c>
      <c r="C14" s="18">
        <v>312593.48</v>
      </c>
      <c r="D14" s="18">
        <f t="shared" si="0"/>
        <v>2599341.2399999998</v>
      </c>
      <c r="E14" s="18">
        <v>2549341.2400000002</v>
      </c>
      <c r="F14" s="18">
        <v>2549341.2400000002</v>
      </c>
      <c r="G14" s="18">
        <f t="shared" si="1"/>
        <v>49999.999999999534</v>
      </c>
      <c r="H14" s="19">
        <v>2100</v>
      </c>
    </row>
    <row r="15" spans="1:8" x14ac:dyDescent="0.2">
      <c r="A15" s="17" t="s">
        <v>21</v>
      </c>
      <c r="B15" s="18">
        <v>374900</v>
      </c>
      <c r="C15" s="18">
        <v>-84255.14</v>
      </c>
      <c r="D15" s="18">
        <f t="shared" si="0"/>
        <v>290644.86</v>
      </c>
      <c r="E15" s="18">
        <v>270644.86</v>
      </c>
      <c r="F15" s="18">
        <v>270644.86</v>
      </c>
      <c r="G15" s="18">
        <f t="shared" si="1"/>
        <v>20000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12500</v>
      </c>
      <c r="D16" s="18">
        <f t="shared" si="0"/>
        <v>12500</v>
      </c>
      <c r="E16" s="18">
        <v>0</v>
      </c>
      <c r="F16" s="18">
        <v>0</v>
      </c>
      <c r="G16" s="18">
        <f t="shared" si="1"/>
        <v>12500</v>
      </c>
      <c r="H16" s="19">
        <v>2300</v>
      </c>
    </row>
    <row r="17" spans="1:8" x14ac:dyDescent="0.2">
      <c r="A17" s="17" t="s">
        <v>23</v>
      </c>
      <c r="B17" s="18">
        <v>312392.2</v>
      </c>
      <c r="C17" s="18">
        <v>223062.14</v>
      </c>
      <c r="D17" s="18">
        <f t="shared" si="0"/>
        <v>535454.34000000008</v>
      </c>
      <c r="E17" s="18">
        <v>535454.34</v>
      </c>
      <c r="F17" s="18">
        <v>535454.34</v>
      </c>
      <c r="G17" s="18">
        <f t="shared" si="1"/>
        <v>0</v>
      </c>
      <c r="H17" s="19">
        <v>2400</v>
      </c>
    </row>
    <row r="18" spans="1:8" x14ac:dyDescent="0.2">
      <c r="A18" s="17" t="s">
        <v>24</v>
      </c>
      <c r="B18" s="18">
        <v>310000</v>
      </c>
      <c r="C18" s="18">
        <v>-60235.67</v>
      </c>
      <c r="D18" s="18">
        <f t="shared" si="0"/>
        <v>249764.33000000002</v>
      </c>
      <c r="E18" s="18">
        <v>237264.33</v>
      </c>
      <c r="F18" s="18">
        <v>237264.33</v>
      </c>
      <c r="G18" s="18">
        <f t="shared" si="1"/>
        <v>12500.000000000029</v>
      </c>
      <c r="H18" s="19">
        <v>2500</v>
      </c>
    </row>
    <row r="19" spans="1:8" x14ac:dyDescent="0.2">
      <c r="A19" s="17" t="s">
        <v>25</v>
      </c>
      <c r="B19" s="18">
        <v>684500</v>
      </c>
      <c r="C19" s="18">
        <v>-295759.32</v>
      </c>
      <c r="D19" s="18">
        <f t="shared" si="0"/>
        <v>388740.68</v>
      </c>
      <c r="E19" s="18">
        <v>388740.68</v>
      </c>
      <c r="F19" s="18">
        <v>388740.68</v>
      </c>
      <c r="G19" s="18">
        <f t="shared" si="1"/>
        <v>0</v>
      </c>
      <c r="H19" s="19">
        <v>2600</v>
      </c>
    </row>
    <row r="20" spans="1:8" x14ac:dyDescent="0.2">
      <c r="A20" s="17" t="s">
        <v>26</v>
      </c>
      <c r="B20" s="18">
        <v>254136.65</v>
      </c>
      <c r="C20" s="18">
        <v>-152399.70000000001</v>
      </c>
      <c r="D20" s="18">
        <f t="shared" si="0"/>
        <v>101736.94999999998</v>
      </c>
      <c r="E20" s="18">
        <v>101736.95</v>
      </c>
      <c r="F20" s="18">
        <v>101736.95</v>
      </c>
      <c r="G20" s="18">
        <f t="shared" si="1"/>
        <v>0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580000</v>
      </c>
      <c r="C22" s="18">
        <v>926617.48</v>
      </c>
      <c r="D22" s="18">
        <f t="shared" si="0"/>
        <v>1506617.48</v>
      </c>
      <c r="E22" s="18">
        <v>1506617.48</v>
      </c>
      <c r="F22" s="18">
        <v>1506617.48</v>
      </c>
      <c r="G22" s="18">
        <f t="shared" si="1"/>
        <v>0</v>
      </c>
      <c r="H22" s="19">
        <v>2900</v>
      </c>
    </row>
    <row r="23" spans="1:8" x14ac:dyDescent="0.2">
      <c r="A23" s="20" t="s">
        <v>29</v>
      </c>
      <c r="B23" s="21">
        <f>SUM(B24:B32)</f>
        <v>23824477.510000002</v>
      </c>
      <c r="C23" s="21">
        <f>SUM(C24:C32)</f>
        <v>14756498.439999999</v>
      </c>
      <c r="D23" s="21">
        <f t="shared" si="0"/>
        <v>38580975.950000003</v>
      </c>
      <c r="E23" s="21">
        <f>SUM(E24:E32)</f>
        <v>37663211.900000006</v>
      </c>
      <c r="F23" s="21">
        <f>SUM(F24:F32)</f>
        <v>37663211.900000006</v>
      </c>
      <c r="G23" s="21">
        <f t="shared" si="1"/>
        <v>917764.04999999702</v>
      </c>
      <c r="H23" s="22">
        <v>0</v>
      </c>
    </row>
    <row r="24" spans="1:8" x14ac:dyDescent="0.2">
      <c r="A24" s="17" t="s">
        <v>30</v>
      </c>
      <c r="B24" s="18">
        <v>5164133.9400000004</v>
      </c>
      <c r="C24" s="18">
        <v>-536461.57999999996</v>
      </c>
      <c r="D24" s="18">
        <f t="shared" si="0"/>
        <v>4627672.3600000003</v>
      </c>
      <c r="E24" s="18">
        <v>4493353.7300000004</v>
      </c>
      <c r="F24" s="18">
        <v>4493353.7300000004</v>
      </c>
      <c r="G24" s="18">
        <f t="shared" si="1"/>
        <v>134318.62999999989</v>
      </c>
      <c r="H24" s="19">
        <v>3100</v>
      </c>
    </row>
    <row r="25" spans="1:8" x14ac:dyDescent="0.2">
      <c r="A25" s="17" t="s">
        <v>31</v>
      </c>
      <c r="B25" s="18">
        <v>1310822.28</v>
      </c>
      <c r="C25" s="18">
        <v>638406.49</v>
      </c>
      <c r="D25" s="18">
        <f t="shared" si="0"/>
        <v>1949228.77</v>
      </c>
      <c r="E25" s="18">
        <v>1933941.68</v>
      </c>
      <c r="F25" s="18">
        <v>1933941.68</v>
      </c>
      <c r="G25" s="18">
        <f t="shared" si="1"/>
        <v>15287.090000000084</v>
      </c>
      <c r="H25" s="19">
        <v>3200</v>
      </c>
    </row>
    <row r="26" spans="1:8" x14ac:dyDescent="0.2">
      <c r="A26" s="17" t="s">
        <v>32</v>
      </c>
      <c r="B26" s="18">
        <v>6527506.7000000002</v>
      </c>
      <c r="C26" s="18">
        <v>-361599.42</v>
      </c>
      <c r="D26" s="18">
        <f t="shared" si="0"/>
        <v>6165907.2800000003</v>
      </c>
      <c r="E26" s="18">
        <v>5970978.0899999999</v>
      </c>
      <c r="F26" s="18">
        <v>5970978.0899999999</v>
      </c>
      <c r="G26" s="18">
        <f t="shared" si="1"/>
        <v>194929.19000000041</v>
      </c>
      <c r="H26" s="19">
        <v>3300</v>
      </c>
    </row>
    <row r="27" spans="1:8" x14ac:dyDescent="0.2">
      <c r="A27" s="17" t="s">
        <v>33</v>
      </c>
      <c r="B27" s="18">
        <v>1161170</v>
      </c>
      <c r="C27" s="18">
        <v>-81417.31</v>
      </c>
      <c r="D27" s="18">
        <f t="shared" si="0"/>
        <v>1079752.69</v>
      </c>
      <c r="E27" s="18">
        <v>1020680.67</v>
      </c>
      <c r="F27" s="18">
        <v>1020680.67</v>
      </c>
      <c r="G27" s="18">
        <f t="shared" si="1"/>
        <v>59072.019999999902</v>
      </c>
      <c r="H27" s="19">
        <v>3400</v>
      </c>
    </row>
    <row r="28" spans="1:8" x14ac:dyDescent="0.2">
      <c r="A28" s="17" t="s">
        <v>34</v>
      </c>
      <c r="B28" s="18">
        <v>4800000</v>
      </c>
      <c r="C28" s="18">
        <v>13656828.91</v>
      </c>
      <c r="D28" s="18">
        <f t="shared" si="0"/>
        <v>18456828.91</v>
      </c>
      <c r="E28" s="18">
        <v>18443574.59</v>
      </c>
      <c r="F28" s="18">
        <v>18443574.59</v>
      </c>
      <c r="G28" s="18">
        <f t="shared" si="1"/>
        <v>13254.320000000298</v>
      </c>
      <c r="H28" s="19">
        <v>3500</v>
      </c>
    </row>
    <row r="29" spans="1:8" x14ac:dyDescent="0.2">
      <c r="A29" s="17" t="s">
        <v>35</v>
      </c>
      <c r="B29" s="18">
        <v>370100</v>
      </c>
      <c r="C29" s="18">
        <v>-74299.820000000007</v>
      </c>
      <c r="D29" s="18">
        <f t="shared" si="0"/>
        <v>295800.18</v>
      </c>
      <c r="E29" s="18">
        <v>254775.62</v>
      </c>
      <c r="F29" s="18">
        <v>254775.62</v>
      </c>
      <c r="G29" s="18">
        <f t="shared" si="1"/>
        <v>41024.559999999998</v>
      </c>
      <c r="H29" s="19">
        <v>3600</v>
      </c>
    </row>
    <row r="30" spans="1:8" x14ac:dyDescent="0.2">
      <c r="A30" s="17" t="s">
        <v>36</v>
      </c>
      <c r="B30" s="18">
        <v>1060000</v>
      </c>
      <c r="C30" s="18">
        <v>-392928.34</v>
      </c>
      <c r="D30" s="18">
        <f t="shared" si="0"/>
        <v>667071.65999999992</v>
      </c>
      <c r="E30" s="18">
        <v>667071.66</v>
      </c>
      <c r="F30" s="18">
        <v>667071.66</v>
      </c>
      <c r="G30" s="18">
        <f t="shared" si="1"/>
        <v>0</v>
      </c>
      <c r="H30" s="19">
        <v>3700</v>
      </c>
    </row>
    <row r="31" spans="1:8" x14ac:dyDescent="0.2">
      <c r="A31" s="17" t="s">
        <v>37</v>
      </c>
      <c r="B31" s="18">
        <v>1528430</v>
      </c>
      <c r="C31" s="18">
        <v>-162168.9</v>
      </c>
      <c r="D31" s="18">
        <f t="shared" si="0"/>
        <v>1366261.1</v>
      </c>
      <c r="E31" s="18">
        <v>1033083.02</v>
      </c>
      <c r="F31" s="18">
        <v>1033083.02</v>
      </c>
      <c r="G31" s="18">
        <f t="shared" si="1"/>
        <v>333178.08000000007</v>
      </c>
      <c r="H31" s="19">
        <v>3800</v>
      </c>
    </row>
    <row r="32" spans="1:8" x14ac:dyDescent="0.2">
      <c r="A32" s="17" t="s">
        <v>38</v>
      </c>
      <c r="B32" s="18">
        <v>1902314.59</v>
      </c>
      <c r="C32" s="18">
        <v>2070138.41</v>
      </c>
      <c r="D32" s="18">
        <f t="shared" si="0"/>
        <v>3972453</v>
      </c>
      <c r="E32" s="18">
        <v>3845752.84</v>
      </c>
      <c r="F32" s="18">
        <v>3845752.84</v>
      </c>
      <c r="G32" s="18">
        <f t="shared" si="1"/>
        <v>126700.16000000015</v>
      </c>
      <c r="H32" s="19">
        <v>3900</v>
      </c>
    </row>
    <row r="33" spans="1:8" x14ac:dyDescent="0.2">
      <c r="A33" s="20" t="s">
        <v>39</v>
      </c>
      <c r="B33" s="21">
        <f>SUM(B34:B42)</f>
        <v>3100000</v>
      </c>
      <c r="C33" s="21">
        <f>SUM(C34:C42)</f>
        <v>-392097.75</v>
      </c>
      <c r="D33" s="21">
        <f t="shared" si="0"/>
        <v>2707902.25</v>
      </c>
      <c r="E33" s="21">
        <f>SUM(E34:E42)</f>
        <v>2402861.58</v>
      </c>
      <c r="F33" s="21">
        <f>SUM(F34:F42)</f>
        <v>2402861.58</v>
      </c>
      <c r="G33" s="21">
        <f t="shared" si="1"/>
        <v>305040.66999999993</v>
      </c>
      <c r="H33" s="22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3100000</v>
      </c>
      <c r="C37" s="18">
        <v>-392097.75</v>
      </c>
      <c r="D37" s="18">
        <f t="shared" si="0"/>
        <v>2707902.25</v>
      </c>
      <c r="E37" s="18">
        <v>2402861.58</v>
      </c>
      <c r="F37" s="18">
        <v>2402861.58</v>
      </c>
      <c r="G37" s="18">
        <f t="shared" si="1"/>
        <v>305040.66999999993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20" t="s">
        <v>49</v>
      </c>
      <c r="B43" s="21">
        <f>SUM(B44:B52)</f>
        <v>3675000</v>
      </c>
      <c r="C43" s="21">
        <f>SUM(C44:C52)</f>
        <v>3827003.98</v>
      </c>
      <c r="D43" s="21">
        <f t="shared" si="0"/>
        <v>7502003.9800000004</v>
      </c>
      <c r="E43" s="21">
        <f>SUM(E44:E52)</f>
        <v>2467013.8200000003</v>
      </c>
      <c r="F43" s="21">
        <f>SUM(F44:F52)</f>
        <v>2467013.8200000003</v>
      </c>
      <c r="G43" s="21">
        <f t="shared" si="1"/>
        <v>5034990.16</v>
      </c>
      <c r="H43" s="22">
        <v>0</v>
      </c>
    </row>
    <row r="44" spans="1:8" x14ac:dyDescent="0.2">
      <c r="A44" s="23" t="s">
        <v>50</v>
      </c>
      <c r="B44" s="18">
        <v>3075000</v>
      </c>
      <c r="C44" s="18">
        <v>2847123.2</v>
      </c>
      <c r="D44" s="18">
        <f t="shared" si="0"/>
        <v>5922123.2000000002</v>
      </c>
      <c r="E44" s="18">
        <v>2005545.04</v>
      </c>
      <c r="F44" s="18">
        <v>2005545.04</v>
      </c>
      <c r="G44" s="18">
        <f t="shared" si="1"/>
        <v>3916578.16</v>
      </c>
      <c r="H44" s="19">
        <v>5100</v>
      </c>
    </row>
    <row r="45" spans="1:8" x14ac:dyDescent="0.2">
      <c r="A45" s="17" t="s">
        <v>51</v>
      </c>
      <c r="B45" s="18">
        <v>100000</v>
      </c>
      <c r="C45" s="18">
        <v>-67483.22</v>
      </c>
      <c r="D45" s="18">
        <f t="shared" si="0"/>
        <v>32516.78</v>
      </c>
      <c r="E45" s="18">
        <v>32516.78</v>
      </c>
      <c r="F45" s="18">
        <v>32516.78</v>
      </c>
      <c r="G45" s="18">
        <f t="shared" si="1"/>
        <v>0</v>
      </c>
      <c r="H45" s="19">
        <v>5200</v>
      </c>
    </row>
    <row r="46" spans="1:8" x14ac:dyDescent="0.2">
      <c r="A46" s="17" t="s">
        <v>52</v>
      </c>
      <c r="B46" s="18">
        <v>100000</v>
      </c>
      <c r="C46" s="18">
        <v>0</v>
      </c>
      <c r="D46" s="18">
        <f t="shared" si="0"/>
        <v>100000</v>
      </c>
      <c r="E46" s="18">
        <v>0</v>
      </c>
      <c r="F46" s="18">
        <v>0</v>
      </c>
      <c r="G46" s="18">
        <f t="shared" si="1"/>
        <v>100000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739900</v>
      </c>
      <c r="D47" s="18">
        <f t="shared" si="0"/>
        <v>739900</v>
      </c>
      <c r="E47" s="18">
        <v>0</v>
      </c>
      <c r="F47" s="18">
        <v>0</v>
      </c>
      <c r="G47" s="18">
        <f t="shared" si="1"/>
        <v>739900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400000</v>
      </c>
      <c r="C49" s="18">
        <v>307464</v>
      </c>
      <c r="D49" s="18">
        <f t="shared" si="0"/>
        <v>707464</v>
      </c>
      <c r="E49" s="18">
        <v>428952</v>
      </c>
      <c r="F49" s="18">
        <v>428952</v>
      </c>
      <c r="G49" s="18">
        <f t="shared" si="1"/>
        <v>278512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20" t="s">
        <v>59</v>
      </c>
      <c r="B53" s="21">
        <f>SUM(B54:B56)</f>
        <v>0</v>
      </c>
      <c r="C53" s="21">
        <f>SUM(C54:C56)</f>
        <v>7918941.8700000001</v>
      </c>
      <c r="D53" s="21">
        <f t="shared" si="0"/>
        <v>7918941.8700000001</v>
      </c>
      <c r="E53" s="21">
        <f>SUM(E54:E56)</f>
        <v>7918941.8700000001</v>
      </c>
      <c r="F53" s="21">
        <f>SUM(F54:F56)</f>
        <v>7918941.8700000001</v>
      </c>
      <c r="G53" s="21">
        <f t="shared" si="1"/>
        <v>0</v>
      </c>
      <c r="H53" s="22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7918941.8700000001</v>
      </c>
      <c r="D55" s="18">
        <f t="shared" si="0"/>
        <v>7918941.8700000001</v>
      </c>
      <c r="E55" s="18">
        <v>7918941.8700000001</v>
      </c>
      <c r="F55" s="18">
        <v>7918941.8700000001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20" t="s">
        <v>63</v>
      </c>
      <c r="B57" s="21">
        <f>SUM(B58:B64)</f>
        <v>0</v>
      </c>
      <c r="C57" s="21">
        <f>SUM(C58:C64)</f>
        <v>0</v>
      </c>
      <c r="D57" s="21">
        <f t="shared" si="0"/>
        <v>0</v>
      </c>
      <c r="E57" s="21">
        <f>SUM(E58:E64)</f>
        <v>0</v>
      </c>
      <c r="F57" s="21">
        <f>SUM(F58:F64)</f>
        <v>0</v>
      </c>
      <c r="G57" s="21">
        <f t="shared" si="1"/>
        <v>0</v>
      </c>
      <c r="H57" s="22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20" t="s">
        <v>71</v>
      </c>
      <c r="B65" s="21">
        <f>SUM(B66:B68)</f>
        <v>0</v>
      </c>
      <c r="C65" s="21">
        <f>SUM(C66:C68)</f>
        <v>0</v>
      </c>
      <c r="D65" s="21">
        <f t="shared" si="0"/>
        <v>0</v>
      </c>
      <c r="E65" s="21">
        <f>SUM(E66:E68)</f>
        <v>0</v>
      </c>
      <c r="F65" s="21">
        <f>SUM(F66:F68)</f>
        <v>0</v>
      </c>
      <c r="G65" s="21">
        <f t="shared" si="1"/>
        <v>0</v>
      </c>
      <c r="H65" s="22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20" t="s">
        <v>75</v>
      </c>
      <c r="B69" s="21">
        <f>SUM(B70:B76)</f>
        <v>0</v>
      </c>
      <c r="C69" s="21">
        <f>SUM(C70:C76)</f>
        <v>0</v>
      </c>
      <c r="D69" s="21">
        <f t="shared" si="0"/>
        <v>0</v>
      </c>
      <c r="E69" s="21">
        <f>SUM(E70:E76)</f>
        <v>0</v>
      </c>
      <c r="F69" s="21">
        <f>SUM(F70:F76)</f>
        <v>0</v>
      </c>
      <c r="G69" s="21">
        <f t="shared" si="1"/>
        <v>0</v>
      </c>
      <c r="H69" s="22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4" t="s">
        <v>82</v>
      </c>
      <c r="B76" s="25">
        <v>0</v>
      </c>
      <c r="C76" s="25">
        <v>0</v>
      </c>
      <c r="D76" s="25">
        <f t="shared" si="2"/>
        <v>0</v>
      </c>
      <c r="E76" s="25">
        <v>0</v>
      </c>
      <c r="F76" s="25">
        <v>0</v>
      </c>
      <c r="G76" s="25">
        <f t="shared" si="3"/>
        <v>0</v>
      </c>
      <c r="H76" s="19">
        <v>9900</v>
      </c>
    </row>
    <row r="77" spans="1:8" x14ac:dyDescent="0.2">
      <c r="A77" s="26" t="s">
        <v>83</v>
      </c>
      <c r="B77" s="27">
        <f t="shared" ref="B77:G77" si="4">SUM(B5+B13+B23+B33+B43+B53+B57+B65+B69)</f>
        <v>130768032.63</v>
      </c>
      <c r="C77" s="27">
        <f t="shared" si="4"/>
        <v>36683298.700000003</v>
      </c>
      <c r="D77" s="27">
        <f t="shared" si="4"/>
        <v>167451331.32999998</v>
      </c>
      <c r="E77" s="27">
        <f t="shared" si="4"/>
        <v>159458115.38000003</v>
      </c>
      <c r="F77" s="27">
        <f t="shared" si="4"/>
        <v>159458115.38000003</v>
      </c>
      <c r="G77" s="27">
        <f t="shared" si="4"/>
        <v>7993215.9499999899</v>
      </c>
    </row>
    <row r="79" spans="1:8" x14ac:dyDescent="0.2">
      <c r="A79" s="3" t="s">
        <v>84</v>
      </c>
    </row>
    <row r="88" spans="1:7" ht="12.75" x14ac:dyDescent="0.2">
      <c r="A88" s="28" t="s">
        <v>85</v>
      </c>
      <c r="D88" s="29" t="s">
        <v>86</v>
      </c>
      <c r="E88" s="29"/>
      <c r="F88" s="29"/>
      <c r="G88" s="29"/>
    </row>
    <row r="89" spans="1:7" ht="12.75" x14ac:dyDescent="0.2">
      <c r="A89" s="28" t="s">
        <v>87</v>
      </c>
      <c r="D89" s="29" t="s">
        <v>88</v>
      </c>
      <c r="E89" s="29"/>
      <c r="F89" s="29"/>
      <c r="G89" s="29"/>
    </row>
  </sheetData>
  <sheetProtection formatCells="0" formatColumns="0" formatRows="0" autoFilter="0"/>
  <mergeCells count="4">
    <mergeCell ref="A1:G1"/>
    <mergeCell ref="G2:G3"/>
    <mergeCell ref="D88:G88"/>
    <mergeCell ref="D89:G89"/>
  </mergeCells>
  <printOptions horizontalCentered="1"/>
  <pageMargins left="0.11811023622047245" right="0.11811023622047245" top="0.35433070866141736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2025-01-30T18:58:16Z</dcterms:created>
  <dcterms:modified xsi:type="dcterms:W3CDTF">2025-01-30T18:58:28Z</dcterms:modified>
</cp:coreProperties>
</file>