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Septiembre\5.-INFORMACION PRESUPUESTAL\02-EAIF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EAI!$A$1:$G$52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6" i="4" l="1"/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D21" i="4" s="1"/>
  <c r="F16" i="4"/>
  <c r="E16" i="4"/>
  <c r="C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D16" i="4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<sst xmlns="http://schemas.openxmlformats.org/spreadsheetml/2006/main" count="103" uniqueCount="55">
  <si>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</si>
  <si>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</si>
  <si>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</si>
  <si>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</si>
  <si>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</si>
  <si>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</si>
  <si>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</si>
  <si>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</si>
  <si>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</si>
  <si>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</si>
  <si>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</si>
  <si>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</si>
  <si>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</si>
  <si>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</si>
  <si>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</si>
  <si>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</si>
  <si>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</si>
  <si>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</si>
  <si>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</si>
  <si>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</si>
  <si>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</si>
  <si>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</si>
  <si>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</si>
  <si>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</si>
  <si>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</si>
  <si>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</si>
  <si>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</si>
  <si>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</si>
  <si>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</si>
  <si>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</si>
  <si>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</si>
  <si>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</si>
  <si>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</si>
  <si>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</si>
  <si>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</si>
  <si>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</si>
  <si>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</si>
  <si>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</si>
  <si>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</si>
  <si>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</si>
  <si>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</si>
  <si>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</si>
  <si>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</si>
  <si>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</si>
  <si>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</si>
  <si>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</si>
  <si>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</si>
  <si>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</si>
  <si>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</si>
  <si>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</si>
  <si>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POLITÉCNICA DE GUANAJUATO
Estado Analítico de Ingresos
Del 1 de Enero al 30 de Septiembre de 2024</t>
  </si>
  <si>
    <t>MTRO. IGNACIO LÓPEZ VALDOVINOS</t>
  </si>
  <si>
    <t>RECTOR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</si>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</sst>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0" fontId="8" fillId="0" borderId="4" xfId="8" applyFont="1" applyFill="1" applyBorder="1" applyAlignment="1" applyProtection="1">
      <alignment horizontal="left" vertical="top" indent="3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0" fontId="8" fillId="0" borderId="4" xfId="8" applyFont="1" applyFill="1" applyBorder="1" applyAlignment="1" applyProtection="1">
      <alignment horizontal="center" vertical="top" wrapText="1"/>
    </xf>
    <xf numFmtId="4" fontId="3" fillId="0" borderId="7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2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7" fillId="0" borderId="6" xfId="8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2" borderId="7" xfId="8" applyFont="1" applyFill="1" applyBorder="1" applyAlignment="1">
      <alignment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vertical="center"/>
    </xf>
    <xf numFmtId="0" fontId="8" fillId="2" borderId="7" xfId="8" applyFont="1" applyFill="1" applyBorder="1" applyAlignment="1">
      <alignment vertical="center" wrapText="1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13" fillId="0" borderId="0" xfId="9" applyFont="1" applyFill="1" applyBorder="1" applyAlignment="1" applyProtection="1">
      <alignment horizontal="center" vertical="top"/>
      <protection locked="0"/>
    </xf>
    <xf numFmtId="0" fontId="3" fillId="0" borderId="7" xfId="8" applyFont="1" applyFill="1" applyBorder="1" applyAlignment="1" applyProtection="1">
      <alignment horizontal="left" vertical="top" wrapText="1" indent="1"/>
      <protection locked="0"/>
    </xf>
    <xf numFmtId="0" fontId="7" fillId="0" borderId="9" xfId="8" applyFont="1" applyFill="1" applyBorder="1" applyAlignment="1" applyProtection="1">
      <alignment horizontal="left" vertical="top" wrapText="1" indent="1"/>
      <protection locked="0"/>
    </xf>
    <xf numFmtId="0" fontId="3" fillId="0" borderId="9" xfId="8" applyFont="1" applyFill="1" applyBorder="1" applyAlignment="1" applyProtection="1">
      <alignment horizontal="left" vertical="top" wrapText="1" inden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8" fillId="0" borderId="7" xfId="8" applyFont="1" applyFill="1" applyBorder="1" applyAlignment="1" applyProtection="1">
      <alignment horizontal="left" vertical="top" indent="1"/>
    </xf>
    <xf numFmtId="0" fontId="7" fillId="0" borderId="9" xfId="8" applyFont="1" applyFill="1" applyBorder="1" applyAlignment="1" applyProtection="1">
      <alignment horizontal="left" vertical="top" wrapText="1" indent="2"/>
    </xf>
    <xf numFmtId="0" fontId="7" fillId="0" borderId="9" xfId="8" applyFont="1" applyFill="1" applyBorder="1" applyAlignment="1" applyProtection="1">
      <alignment horizontal="left" vertical="top" wrapText="1"/>
    </xf>
    <xf numFmtId="0" fontId="8" fillId="0" borderId="9" xfId="8" applyFont="1" applyFill="1" applyBorder="1" applyAlignment="1" applyProtection="1">
      <alignment horizontal="left" vertical="top" wrapText="1" indent="1"/>
    </xf>
    <xf numFmtId="0" fontId="8" fillId="0" borderId="9" xfId="8" applyFont="1" applyFill="1" applyBorder="1" applyAlignment="1" applyProtection="1">
      <alignment horizontal="left" vertical="top" indent="1"/>
    </xf>
    <xf numFmtId="0" fontId="7" fillId="0" borderId="8" xfId="8" applyFont="1" applyFill="1" applyBorder="1" applyAlignment="1" applyProtection="1">
      <alignment horizontal="left" vertical="top" wrapText="1" indent="2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13" fillId="0" borderId="0" xfId="9" applyFont="1" applyFill="1" applyBorder="1" applyAlignment="1" applyProtection="1">
      <alignment horizontal="center" vertical="top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zoomScaleNormal="100" workbookViewId="0">
      <selection activeCell="A45" sqref="A45:G45"/>
    </sheetView>
  </sheetViews>
  <sheetFormatPr baseColWidth="10" defaultColWidth="12" defaultRowHeight="11.25" x14ac:dyDescent="0.2"/>
  <cols>
    <col min="1" max="1" width="62.5" style="2" customWidth="1"/>
    <col min="2" max="2" width="13.6640625" style="2" bestFit="1" customWidth="1"/>
    <col min="3" max="3" width="15.1640625" style="2" bestFit="1" customWidth="1"/>
    <col min="4" max="4" width="13.6640625" style="2" bestFit="1" customWidth="1"/>
    <col min="5" max="5" width="20.83203125" style="2" bestFit="1" customWidth="1"/>
    <col min="6" max="6" width="13.6640625" style="2" bestFit="1" customWidth="1"/>
    <col min="7" max="7" width="12.6640625" style="2" bestFit="1" customWidth="1"/>
    <col min="8" max="16384" width="12" style="2"/>
  </cols>
  <sheetData>
    <row r="1" spans="1:8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2"/>
    </row>
    <row r="2" spans="1:8" s="3" customFormat="1" x14ac:dyDescent="0.2">
      <c r="A2" s="31"/>
      <c r="B2" s="51" t="s">
        <v>22</v>
      </c>
      <c r="C2" s="51"/>
      <c r="D2" s="51"/>
      <c r="E2" s="51"/>
      <c r="F2" s="51"/>
      <c r="G2" s="54" t="s">
        <v>19</v>
      </c>
    </row>
    <row r="3" spans="1:8" s="1" customFormat="1" ht="24.95" customHeight="1" x14ac:dyDescent="0.2">
      <c r="A3" s="32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5"/>
    </row>
    <row r="4" spans="1:8" s="1" customFormat="1" x14ac:dyDescent="0.2">
      <c r="A4" s="33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8" t="s">
        <v>0</v>
      </c>
      <c r="B5" s="14">
        <v>0</v>
      </c>
      <c r="C5" s="14">
        <v>0</v>
      </c>
      <c r="D5" s="14">
        <f>B5+C5</f>
        <v>0</v>
      </c>
      <c r="E5" s="14">
        <v>0</v>
      </c>
      <c r="F5" s="14">
        <v>0</v>
      </c>
      <c r="G5" s="14">
        <f>F5-B5</f>
        <v>0</v>
      </c>
      <c r="H5" s="29" t="s">
        <v>37</v>
      </c>
    </row>
    <row r="6" spans="1:8" x14ac:dyDescent="0.2">
      <c r="A6" s="39" t="s">
        <v>1</v>
      </c>
      <c r="B6" s="15">
        <v>0</v>
      </c>
      <c r="C6" s="15">
        <v>0</v>
      </c>
      <c r="D6" s="15">
        <f t="shared" ref="D6:D9" si="0">B6+C6</f>
        <v>0</v>
      </c>
      <c r="E6" s="15">
        <v>0</v>
      </c>
      <c r="F6" s="15">
        <v>0</v>
      </c>
      <c r="G6" s="15">
        <f t="shared" ref="G6:G9" si="1">F6-B6</f>
        <v>0</v>
      </c>
      <c r="H6" s="29" t="s">
        <v>47</v>
      </c>
    </row>
    <row r="7" spans="1:8" x14ac:dyDescent="0.2">
      <c r="A7" s="40" t="s">
        <v>2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  <c r="H7" s="29" t="s">
        <v>38</v>
      </c>
    </row>
    <row r="8" spans="1:8" x14ac:dyDescent="0.2">
      <c r="A8" s="40" t="s">
        <v>3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  <c r="H8" s="29" t="s">
        <v>39</v>
      </c>
    </row>
    <row r="9" spans="1:8" x14ac:dyDescent="0.2">
      <c r="A9" s="40" t="s">
        <v>4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  <c r="H9" s="29" t="s">
        <v>40</v>
      </c>
    </row>
    <row r="10" spans="1:8" x14ac:dyDescent="0.2">
      <c r="A10" s="39" t="s">
        <v>5</v>
      </c>
      <c r="B10" s="15">
        <v>0</v>
      </c>
      <c r="C10" s="15">
        <v>0</v>
      </c>
      <c r="D10" s="15">
        <f t="shared" ref="D10:D13" si="2">B10+C10</f>
        <v>0</v>
      </c>
      <c r="E10" s="15">
        <v>0</v>
      </c>
      <c r="F10" s="15">
        <v>0</v>
      </c>
      <c r="G10" s="15">
        <f t="shared" ref="G10:G13" si="3">F10-B10</f>
        <v>0</v>
      </c>
      <c r="H10" s="29" t="s">
        <v>41</v>
      </c>
    </row>
    <row r="11" spans="1:8" x14ac:dyDescent="0.2">
      <c r="A11" s="40" t="s">
        <v>24</v>
      </c>
      <c r="B11" s="15">
        <v>26314983</v>
      </c>
      <c r="C11" s="15">
        <v>22587377.829999998</v>
      </c>
      <c r="D11" s="15">
        <f t="shared" si="2"/>
        <v>48902360.829999998</v>
      </c>
      <c r="E11" s="15">
        <v>22699058.109999999</v>
      </c>
      <c r="F11" s="15">
        <v>22699058.109999999</v>
      </c>
      <c r="G11" s="15">
        <f t="shared" si="3"/>
        <v>-3615924.8900000006</v>
      </c>
      <c r="H11" s="29" t="s">
        <v>42</v>
      </c>
    </row>
    <row r="12" spans="1:8" ht="22.5" x14ac:dyDescent="0.2">
      <c r="A12" s="40" t="s">
        <v>25</v>
      </c>
      <c r="B12" s="15">
        <v>39663118</v>
      </c>
      <c r="C12" s="15">
        <v>2200818.96</v>
      </c>
      <c r="D12" s="15">
        <f t="shared" si="2"/>
        <v>41863936.960000001</v>
      </c>
      <c r="E12" s="15">
        <v>35636423.729999997</v>
      </c>
      <c r="F12" s="15">
        <v>35636423.729999997</v>
      </c>
      <c r="G12" s="15">
        <f t="shared" si="3"/>
        <v>-4026694.2700000033</v>
      </c>
      <c r="H12" s="29" t="s">
        <v>43</v>
      </c>
    </row>
    <row r="13" spans="1:8" ht="22.5" x14ac:dyDescent="0.2">
      <c r="A13" s="40" t="s">
        <v>26</v>
      </c>
      <c r="B13" s="15">
        <v>64789931.630000003</v>
      </c>
      <c r="C13" s="15">
        <v>17593463.920000002</v>
      </c>
      <c r="D13" s="15">
        <f t="shared" si="2"/>
        <v>82383395.550000012</v>
      </c>
      <c r="E13" s="15">
        <v>81777079.180000007</v>
      </c>
      <c r="F13" s="15">
        <v>81777079.180000007</v>
      </c>
      <c r="G13" s="15">
        <f t="shared" si="3"/>
        <v>16987147.550000004</v>
      </c>
      <c r="H13" s="29" t="s">
        <v>44</v>
      </c>
    </row>
    <row r="14" spans="1:8" x14ac:dyDescent="0.2">
      <c r="A14" s="40" t="s">
        <v>6</v>
      </c>
      <c r="B14" s="15">
        <v>0</v>
      </c>
      <c r="C14" s="15">
        <v>0</v>
      </c>
      <c r="D14" s="15">
        <f t="shared" ref="D14" si="4">B14+C14</f>
        <v>0</v>
      </c>
      <c r="E14" s="15">
        <v>0</v>
      </c>
      <c r="F14" s="15">
        <v>0</v>
      </c>
      <c r="G14" s="15">
        <f t="shared" ref="G14" si="5">F14-B14</f>
        <v>0</v>
      </c>
      <c r="H14" s="29" t="s">
        <v>45</v>
      </c>
    </row>
    <row r="15" spans="1:8" x14ac:dyDescent="0.2">
      <c r="A15" s="41"/>
      <c r="B15" s="12"/>
      <c r="C15" s="12"/>
      <c r="D15" s="12"/>
      <c r="E15" s="12"/>
      <c r="F15" s="12"/>
      <c r="G15" s="12"/>
      <c r="H15" s="29" t="s">
        <v>46</v>
      </c>
    </row>
    <row r="16" spans="1:8" x14ac:dyDescent="0.2">
      <c r="A16" s="9" t="s">
        <v>13</v>
      </c>
      <c r="B16" s="16">
        <f>SUM(B5:B14)</f>
        <v>130768032.63</v>
      </c>
      <c r="C16" s="16">
        <f t="shared" ref="C16:G16" si="6">SUM(C5:C14)</f>
        <v>42381660.710000001</v>
      </c>
      <c r="D16" s="16">
        <f t="shared" si="6"/>
        <v>173149693.34</v>
      </c>
      <c r="E16" s="16">
        <f t="shared" si="6"/>
        <v>140112561.02000001</v>
      </c>
      <c r="F16" s="10">
        <f t="shared" si="6"/>
        <v>140112561.02000001</v>
      </c>
      <c r="G16" s="11">
        <f t="shared" si="6"/>
        <v>9344528.3900000006</v>
      </c>
      <c r="H16" s="29" t="s">
        <v>46</v>
      </c>
    </row>
    <row r="17" spans="1:8" x14ac:dyDescent="0.2">
      <c r="A17" s="21"/>
      <c r="B17" s="22"/>
      <c r="C17" s="22"/>
      <c r="D17" s="25"/>
      <c r="E17" s="23" t="s">
        <v>21</v>
      </c>
      <c r="F17" s="26"/>
      <c r="G17" s="20"/>
      <c r="H17" s="29" t="s">
        <v>46</v>
      </c>
    </row>
    <row r="18" spans="1:8" ht="10.15" customHeight="1" x14ac:dyDescent="0.2">
      <c r="A18" s="34"/>
      <c r="B18" s="51" t="s">
        <v>22</v>
      </c>
      <c r="C18" s="51"/>
      <c r="D18" s="51"/>
      <c r="E18" s="51"/>
      <c r="F18" s="51"/>
      <c r="G18" s="54" t="s">
        <v>19</v>
      </c>
      <c r="H18" s="29" t="s">
        <v>46</v>
      </c>
    </row>
    <row r="19" spans="1:8" ht="22.5" x14ac:dyDescent="0.2">
      <c r="A19" s="36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5"/>
      <c r="H19" s="29" t="s">
        <v>46</v>
      </c>
    </row>
    <row r="20" spans="1:8" x14ac:dyDescent="0.2">
      <c r="A20" s="3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9" t="s">
        <v>46</v>
      </c>
    </row>
    <row r="21" spans="1:8" x14ac:dyDescent="0.2">
      <c r="A21" s="42" t="s">
        <v>27</v>
      </c>
      <c r="B21" s="17">
        <f t="shared" ref="B21:G21" si="7">SUM(B22+B23+B24+B25+B26+B27+B28+B29)</f>
        <v>0</v>
      </c>
      <c r="C21" s="17">
        <f t="shared" si="7"/>
        <v>0</v>
      </c>
      <c r="D21" s="17">
        <f t="shared" si="7"/>
        <v>0</v>
      </c>
      <c r="E21" s="17">
        <f t="shared" si="7"/>
        <v>0</v>
      </c>
      <c r="F21" s="17">
        <f t="shared" si="7"/>
        <v>0</v>
      </c>
      <c r="G21" s="17">
        <f t="shared" si="7"/>
        <v>0</v>
      </c>
      <c r="H21" s="29" t="s">
        <v>46</v>
      </c>
    </row>
    <row r="22" spans="1:8" x14ac:dyDescent="0.2">
      <c r="A22" s="43" t="s">
        <v>0</v>
      </c>
      <c r="B22" s="18">
        <v>0</v>
      </c>
      <c r="C22" s="18">
        <v>0</v>
      </c>
      <c r="D22" s="18">
        <f t="shared" ref="D22:D25" si="8">B22+C22</f>
        <v>0</v>
      </c>
      <c r="E22" s="18">
        <v>0</v>
      </c>
      <c r="F22" s="18">
        <v>0</v>
      </c>
      <c r="G22" s="18">
        <f t="shared" ref="G22:G25" si="9">F22-B22</f>
        <v>0</v>
      </c>
      <c r="H22" s="29" t="s">
        <v>37</v>
      </c>
    </row>
    <row r="23" spans="1:8" x14ac:dyDescent="0.2">
      <c r="A23" s="43" t="s">
        <v>1</v>
      </c>
      <c r="B23" s="18">
        <v>0</v>
      </c>
      <c r="C23" s="18">
        <v>0</v>
      </c>
      <c r="D23" s="18">
        <f t="shared" si="8"/>
        <v>0</v>
      </c>
      <c r="E23" s="18">
        <v>0</v>
      </c>
      <c r="F23" s="18">
        <v>0</v>
      </c>
      <c r="G23" s="18">
        <f t="shared" si="9"/>
        <v>0</v>
      </c>
      <c r="H23" s="29" t="s">
        <v>47</v>
      </c>
    </row>
    <row r="24" spans="1:8" x14ac:dyDescent="0.2">
      <c r="A24" s="43" t="s">
        <v>2</v>
      </c>
      <c r="B24" s="18">
        <v>0</v>
      </c>
      <c r="C24" s="18">
        <v>0</v>
      </c>
      <c r="D24" s="18">
        <f t="shared" si="8"/>
        <v>0</v>
      </c>
      <c r="E24" s="18">
        <v>0</v>
      </c>
      <c r="F24" s="18">
        <v>0</v>
      </c>
      <c r="G24" s="18">
        <f t="shared" si="9"/>
        <v>0</v>
      </c>
      <c r="H24" s="29" t="s">
        <v>38</v>
      </c>
    </row>
    <row r="25" spans="1:8" x14ac:dyDescent="0.2">
      <c r="A25" s="43" t="s">
        <v>3</v>
      </c>
      <c r="B25" s="18">
        <v>0</v>
      </c>
      <c r="C25" s="18">
        <v>0</v>
      </c>
      <c r="D25" s="18">
        <f t="shared" si="8"/>
        <v>0</v>
      </c>
      <c r="E25" s="18">
        <v>0</v>
      </c>
      <c r="F25" s="18">
        <v>0</v>
      </c>
      <c r="G25" s="18">
        <f t="shared" si="9"/>
        <v>0</v>
      </c>
      <c r="H25" s="29" t="s">
        <v>39</v>
      </c>
    </row>
    <row r="26" spans="1:8" x14ac:dyDescent="0.2">
      <c r="A26" s="43" t="s">
        <v>28</v>
      </c>
      <c r="B26" s="18">
        <v>0</v>
      </c>
      <c r="C26" s="18">
        <v>0</v>
      </c>
      <c r="D26" s="18">
        <f t="shared" ref="D26" si="10">B26+C26</f>
        <v>0</v>
      </c>
      <c r="E26" s="18">
        <v>0</v>
      </c>
      <c r="F26" s="18">
        <v>0</v>
      </c>
      <c r="G26" s="18">
        <f t="shared" ref="G26" si="11">F26-B26</f>
        <v>0</v>
      </c>
      <c r="H26" s="29" t="s">
        <v>40</v>
      </c>
    </row>
    <row r="27" spans="1:8" x14ac:dyDescent="0.2">
      <c r="A27" s="43" t="s">
        <v>29</v>
      </c>
      <c r="B27" s="18">
        <v>0</v>
      </c>
      <c r="C27" s="18">
        <v>0</v>
      </c>
      <c r="D27" s="18">
        <f t="shared" ref="D27:D29" si="12">B27+C27</f>
        <v>0</v>
      </c>
      <c r="E27" s="18">
        <v>0</v>
      </c>
      <c r="F27" s="18">
        <v>0</v>
      </c>
      <c r="G27" s="18">
        <f t="shared" ref="G27:G29" si="13">F27-B27</f>
        <v>0</v>
      </c>
      <c r="H27" s="29" t="s">
        <v>41</v>
      </c>
    </row>
    <row r="28" spans="1:8" ht="22.5" x14ac:dyDescent="0.2">
      <c r="A28" s="43" t="s">
        <v>30</v>
      </c>
      <c r="B28" s="18">
        <v>0</v>
      </c>
      <c r="C28" s="18">
        <v>0</v>
      </c>
      <c r="D28" s="18">
        <f t="shared" si="12"/>
        <v>0</v>
      </c>
      <c r="E28" s="18">
        <v>0</v>
      </c>
      <c r="F28" s="18">
        <v>0</v>
      </c>
      <c r="G28" s="18">
        <f t="shared" si="13"/>
        <v>0</v>
      </c>
      <c r="H28" s="29" t="s">
        <v>43</v>
      </c>
    </row>
    <row r="29" spans="1:8" ht="22.5" x14ac:dyDescent="0.2">
      <c r="A29" s="43" t="s">
        <v>26</v>
      </c>
      <c r="B29" s="18">
        <v>0</v>
      </c>
      <c r="C29" s="18">
        <v>0</v>
      </c>
      <c r="D29" s="18">
        <f t="shared" si="12"/>
        <v>0</v>
      </c>
      <c r="E29" s="18">
        <v>0</v>
      </c>
      <c r="F29" s="18">
        <v>0</v>
      </c>
      <c r="G29" s="18">
        <f t="shared" si="13"/>
        <v>0</v>
      </c>
      <c r="H29" s="29" t="s">
        <v>44</v>
      </c>
    </row>
    <row r="30" spans="1:8" x14ac:dyDescent="0.2">
      <c r="A30" s="44"/>
      <c r="B30" s="18"/>
      <c r="C30" s="18"/>
      <c r="D30" s="18"/>
      <c r="E30" s="18"/>
      <c r="F30" s="18"/>
      <c r="G30" s="18"/>
      <c r="H30" s="29" t="s">
        <v>46</v>
      </c>
    </row>
    <row r="31" spans="1:8" ht="41.25" customHeight="1" x14ac:dyDescent="0.2">
      <c r="A31" s="45" t="s">
        <v>48</v>
      </c>
      <c r="B31" s="19">
        <f t="shared" ref="B31:G31" si="14">SUM(B32:B35)</f>
        <v>91104914.629999995</v>
      </c>
      <c r="C31" s="19">
        <f t="shared" si="14"/>
        <v>40180841.75</v>
      </c>
      <c r="D31" s="19">
        <f t="shared" si="14"/>
        <v>131285756.38000001</v>
      </c>
      <c r="E31" s="19">
        <f t="shared" si="14"/>
        <v>104476137.29000001</v>
      </c>
      <c r="F31" s="19">
        <f t="shared" si="14"/>
        <v>104476137.29000001</v>
      </c>
      <c r="G31" s="19">
        <f t="shared" si="14"/>
        <v>13371222.660000004</v>
      </c>
      <c r="H31" s="29" t="s">
        <v>46</v>
      </c>
    </row>
    <row r="32" spans="1:8" x14ac:dyDescent="0.2">
      <c r="A32" s="43" t="s">
        <v>1</v>
      </c>
      <c r="B32" s="18">
        <v>0</v>
      </c>
      <c r="C32" s="18">
        <v>0</v>
      </c>
      <c r="D32" s="18">
        <f>B32+C32</f>
        <v>0</v>
      </c>
      <c r="E32" s="18">
        <v>0</v>
      </c>
      <c r="F32" s="18">
        <v>0</v>
      </c>
      <c r="G32" s="18">
        <f>F32-B32</f>
        <v>0</v>
      </c>
      <c r="H32" s="29" t="s">
        <v>47</v>
      </c>
    </row>
    <row r="33" spans="1:8" x14ac:dyDescent="0.2">
      <c r="A33" s="43" t="s">
        <v>31</v>
      </c>
      <c r="B33" s="18">
        <v>0</v>
      </c>
      <c r="C33" s="18">
        <v>0</v>
      </c>
      <c r="D33" s="18">
        <f>B33+C33</f>
        <v>0</v>
      </c>
      <c r="E33" s="18">
        <v>0</v>
      </c>
      <c r="F33" s="18">
        <v>0</v>
      </c>
      <c r="G33" s="18">
        <f t="shared" ref="G33:G34" si="15">F33-B33</f>
        <v>0</v>
      </c>
      <c r="H33" s="29" t="s">
        <v>40</v>
      </c>
    </row>
    <row r="34" spans="1:8" ht="22.5" x14ac:dyDescent="0.2">
      <c r="A34" s="43" t="s">
        <v>32</v>
      </c>
      <c r="B34" s="18">
        <v>26314983</v>
      </c>
      <c r="C34" s="18">
        <v>22587377.829999998</v>
      </c>
      <c r="D34" s="18">
        <f>B34+C34</f>
        <v>48902360.829999998</v>
      </c>
      <c r="E34" s="18">
        <v>22699058.109999999</v>
      </c>
      <c r="F34" s="18">
        <v>22699058.109999999</v>
      </c>
      <c r="G34" s="18">
        <f t="shared" si="15"/>
        <v>-3615924.8900000006</v>
      </c>
      <c r="H34" s="29" t="s">
        <v>42</v>
      </c>
    </row>
    <row r="35" spans="1:8" ht="22.5" x14ac:dyDescent="0.2">
      <c r="A35" s="43" t="s">
        <v>26</v>
      </c>
      <c r="B35" s="18">
        <v>64789931.630000003</v>
      </c>
      <c r="C35" s="18">
        <v>17593463.920000002</v>
      </c>
      <c r="D35" s="18">
        <f>B35+C35</f>
        <v>82383395.550000012</v>
      </c>
      <c r="E35" s="18">
        <v>81777079.180000007</v>
      </c>
      <c r="F35" s="18">
        <v>81777079.180000007</v>
      </c>
      <c r="G35" s="18">
        <f t="shared" ref="G35" si="16">F35-B35</f>
        <v>16987147.550000004</v>
      </c>
      <c r="H35" s="29" t="s">
        <v>44</v>
      </c>
    </row>
    <row r="36" spans="1:8" x14ac:dyDescent="0.2">
      <c r="A36" s="44"/>
      <c r="B36" s="18"/>
      <c r="C36" s="18"/>
      <c r="D36" s="18"/>
      <c r="E36" s="18"/>
      <c r="F36" s="18"/>
      <c r="G36" s="18"/>
      <c r="H36" s="29" t="s">
        <v>46</v>
      </c>
    </row>
    <row r="37" spans="1:8" x14ac:dyDescent="0.2">
      <c r="A37" s="46" t="s">
        <v>33</v>
      </c>
      <c r="B37" s="19">
        <f t="shared" ref="B37:G37" si="17">SUM(B38)</f>
        <v>0</v>
      </c>
      <c r="C37" s="19">
        <f t="shared" si="17"/>
        <v>0</v>
      </c>
      <c r="D37" s="19">
        <f t="shared" si="17"/>
        <v>0</v>
      </c>
      <c r="E37" s="19">
        <f t="shared" si="17"/>
        <v>0</v>
      </c>
      <c r="F37" s="19">
        <f t="shared" si="17"/>
        <v>0</v>
      </c>
      <c r="G37" s="19">
        <f t="shared" si="17"/>
        <v>0</v>
      </c>
      <c r="H37" s="29" t="s">
        <v>46</v>
      </c>
    </row>
    <row r="38" spans="1:8" x14ac:dyDescent="0.2">
      <c r="A38" s="43" t="s">
        <v>6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>F38-B38</f>
        <v>0</v>
      </c>
      <c r="H38" s="29" t="s">
        <v>45</v>
      </c>
    </row>
    <row r="39" spans="1:8" x14ac:dyDescent="0.2">
      <c r="A39" s="47"/>
      <c r="B39" s="18"/>
      <c r="C39" s="18"/>
      <c r="D39" s="18"/>
      <c r="E39" s="18"/>
      <c r="F39" s="18"/>
      <c r="G39" s="18"/>
      <c r="H39" s="29"/>
    </row>
    <row r="40" spans="1:8" x14ac:dyDescent="0.2">
      <c r="A40" s="13" t="s">
        <v>13</v>
      </c>
      <c r="B40" s="16">
        <f>SUM(B37+B31+B21)</f>
        <v>91104914.629999995</v>
      </c>
      <c r="C40" s="16">
        <f t="shared" ref="C40:G40" si="18">SUM(C37+C31+C21)</f>
        <v>40180841.75</v>
      </c>
      <c r="D40" s="16">
        <f t="shared" si="18"/>
        <v>131285756.38000001</v>
      </c>
      <c r="E40" s="16">
        <f t="shared" si="18"/>
        <v>104476137.29000001</v>
      </c>
      <c r="F40" s="16">
        <f t="shared" si="18"/>
        <v>104476137.29000001</v>
      </c>
      <c r="G40" s="11">
        <f t="shared" si="18"/>
        <v>13371222.660000004</v>
      </c>
      <c r="H40" s="29" t="s">
        <v>46</v>
      </c>
    </row>
    <row r="41" spans="1:8" x14ac:dyDescent="0.2">
      <c r="A41" s="21"/>
      <c r="B41" s="22"/>
      <c r="C41" s="22"/>
      <c r="D41" s="22"/>
      <c r="E41" s="23" t="s">
        <v>21</v>
      </c>
      <c r="F41" s="24"/>
      <c r="G41" s="20"/>
      <c r="H41" s="29" t="s">
        <v>46</v>
      </c>
    </row>
    <row r="42" spans="1:8" x14ac:dyDescent="0.2">
      <c r="A42" s="30" t="s">
        <v>49</v>
      </c>
    </row>
    <row r="43" spans="1:8" ht="22.5" x14ac:dyDescent="0.2">
      <c r="A43" s="27" t="s">
        <v>34</v>
      </c>
    </row>
    <row r="44" spans="1:8" x14ac:dyDescent="0.2">
      <c r="A44" s="28" t="s">
        <v>35</v>
      </c>
    </row>
    <row r="45" spans="1:8" ht="30.75" customHeight="1" x14ac:dyDescent="0.2">
      <c r="A45" s="53" t="s">
        <v>36</v>
      </c>
      <c r="B45" s="53"/>
      <c r="C45" s="53"/>
      <c r="D45" s="53"/>
      <c r="E45" s="53"/>
      <c r="F45" s="53"/>
      <c r="G45" s="53"/>
    </row>
    <row r="46" spans="1:8" x14ac:dyDescent="0.2">
      <c r="B46" s="48"/>
      <c r="C46" s="48"/>
      <c r="D46" s="48"/>
      <c r="E46" s="48"/>
      <c r="F46" s="48"/>
      <c r="G46" s="48"/>
    </row>
    <row r="51" spans="1:7" ht="15" x14ac:dyDescent="0.2">
      <c r="A51" s="37" t="s">
        <v>51</v>
      </c>
      <c r="D51" s="49" t="s">
        <v>53</v>
      </c>
      <c r="E51" s="49"/>
      <c r="F51" s="49"/>
      <c r="G51" s="49"/>
    </row>
    <row r="52" spans="1:7" ht="15" x14ac:dyDescent="0.2">
      <c r="A52" s="37" t="s">
        <v>52</v>
      </c>
      <c r="D52" s="49" t="s">
        <v>54</v>
      </c>
      <c r="E52" s="49"/>
      <c r="F52" s="49"/>
      <c r="G52" s="49"/>
    </row>
  </sheetData>
  <sheetProtection formatCells="0" formatColumns="0" formatRows="0" insertRows="0" autoFilter="0"/>
  <mergeCells count="8">
    <mergeCell ref="D52:G52"/>
    <mergeCell ref="D51:G51"/>
    <mergeCell ref="A1:G1"/>
    <mergeCell ref="A45:G45"/>
    <mergeCell ref="B2:F2"/>
    <mergeCell ref="G2:G3"/>
    <mergeCell ref="B18:F18"/>
    <mergeCell ref="G18:G19"/>
  </mergeCells>
  <printOptions horizontalCentered="1"/>
  <pageMargins left="0.11811023622047245" right="0.11811023622047245" top="1.1417322834645669" bottom="0.94488188976377963" header="0.31496062992125984" footer="0.31496062992125984"/>
  <pageSetup paperSize="9" scale="83" orientation="portrait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2024-10-14T22:42:26Z</cp:lastPrinted>
  <dcterms:created xsi:type="dcterms:W3CDTF">2012-12-11T20:48:19Z</dcterms:created>
  <dcterms:modified xsi:type="dcterms:W3CDTF">2024-10-21T22:17:47Z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