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1er Trim 2023\8-EJERCICIO-PRESUPUESTAL\01-AYS\"/>
    </mc:Choice>
  </mc:AlternateContent>
  <bookViews>
    <workbookView xWindow="0" yWindow="0" windowWidth="28800" windowHeight="12435" tabRatio="760"/>
  </bookViews>
  <sheets>
    <sheet name="Ayudas 4420" sheetId="4" r:id="rId1"/>
  </sheets>
  <definedNames>
    <definedName name="_xlnm._FilterDatabase" localSheetId="0" hidden="1">'Ayudas 4420'!$A$3:$H$113</definedName>
    <definedName name="_xlnm.Print_Area" localSheetId="0">'Ayudas 4420'!$A$1:$H$55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4" l="1"/>
  <c r="H45" i="4"/>
  <c r="H44" i="4"/>
  <c r="H43" i="4"/>
  <c r="H35" i="4"/>
  <c r="H34" i="4"/>
  <c r="H33" i="4"/>
  <c r="H32" i="4"/>
  <c r="H31" i="4"/>
  <c r="H30" i="4"/>
  <c r="H29" i="4"/>
  <c r="H28" i="4"/>
  <c r="H27" i="4"/>
  <c r="H26" i="4"/>
  <c r="H25" i="4"/>
  <c r="H23" i="4"/>
  <c r="H22" i="4"/>
  <c r="H21" i="4"/>
  <c r="H20" i="4"/>
  <c r="H19" i="4"/>
  <c r="H17" i="4"/>
  <c r="H15" i="4"/>
  <c r="H14" i="4"/>
  <c r="H11" i="4"/>
  <c r="H10" i="4"/>
  <c r="H9" i="4"/>
  <c r="H8" i="4"/>
  <c r="H5" i="4"/>
  <c r="H4" i="4"/>
</calcChain>
</file>

<file path=xl/sharedStrings.xml><?xml version="1.0" encoding="utf-8"?>
<sst xmlns="http://schemas.openxmlformats.org/spreadsheetml/2006/main" count="296" uniqueCount="157">
  <si>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</si>
  <si>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</si>
  <si>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</si>
  <si>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</si>
  <si>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</si>
  <si>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</si>
  <si>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</si>
  <si>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</si>
  <si>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</si>
  <si>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</si>
  <si>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</si>
  <si>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Bajo protesta de decir verdad declaramos que los Estados Financieros y sus Notas son razonablemente correctos y responsabilidad del emisor</t>
  </si>
  <si>
    <t>GONZALEZ ORTIZ RICARDO</t>
  </si>
  <si>
    <t>GOOR890406HGTNRC09</t>
  </si>
  <si>
    <t>GOOR890406</t>
  </si>
  <si>
    <t>MAOG900904HGTRRR09</t>
  </si>
  <si>
    <t>MAOG900904</t>
  </si>
  <si>
    <t>MARTINEZ ORTIZ GERARDO</t>
  </si>
  <si>
    <t>CENG010417MASRVRA6</t>
  </si>
  <si>
    <t>BRANDON LINARES BELMAN</t>
  </si>
  <si>
    <t>LIBB970515HGTNLR07</t>
  </si>
  <si>
    <t>LIBB970515</t>
  </si>
  <si>
    <t xml:space="preserve">                DR. ROBERTO ARISTEO CONTRERAS ZÁRATE</t>
  </si>
  <si>
    <t xml:space="preserve">                                           RECTOR</t>
  </si>
  <si>
    <t>LINDA MARIA RAZO TORRES</t>
  </si>
  <si>
    <t>RATL981103MGTZRN02</t>
  </si>
  <si>
    <t>RATL9811036J4</t>
  </si>
  <si>
    <t>ESAU NILA MARIN</t>
  </si>
  <si>
    <t>NIME960310HGTLRS09</t>
  </si>
  <si>
    <t>NIME960310</t>
  </si>
  <si>
    <t>LUIS ANGEL GRIMALDO CERRITOS</t>
  </si>
  <si>
    <t>GICL990403HGTRRS08</t>
  </si>
  <si>
    <t>GICL9904034K5</t>
  </si>
  <si>
    <t>ISRAEL SUAREZ JUAREZ</t>
  </si>
  <si>
    <t>SUJI991219HGTRRS02</t>
  </si>
  <si>
    <t>SUJI991219L64</t>
  </si>
  <si>
    <t>JANET RODRIGUEZ CARDONA</t>
  </si>
  <si>
    <t>ROCJ001028MGTDRNA6</t>
  </si>
  <si>
    <t>ROCJ0010285V8</t>
  </si>
  <si>
    <t>CRISTIAN GABRIEL RAMIREZ RUBIO</t>
  </si>
  <si>
    <t>RARC991015HGTMBR02</t>
  </si>
  <si>
    <t>RARC991015QG0</t>
  </si>
  <si>
    <t>ANGELICA CERVANTES HERNANDEZ</t>
  </si>
  <si>
    <t>CEHA010719MGTRRNA4</t>
  </si>
  <si>
    <t>CEHA010719LS2</t>
  </si>
  <si>
    <t>LITZY ANAHI MEDINA TIERRAFRIA</t>
  </si>
  <si>
    <t>METL991026MGTDRT15</t>
  </si>
  <si>
    <t>METL991026EQ3</t>
  </si>
  <si>
    <t>MIRIAM FABIOLA LAGUNA ALMANZA</t>
  </si>
  <si>
    <t>LAAM980901MGTGLR08</t>
  </si>
  <si>
    <t>LAAM980901</t>
  </si>
  <si>
    <t>GIOVANNA ANDREA MARTINEZ TORRES</t>
  </si>
  <si>
    <t>MATG000207MGTRRVA3</t>
  </si>
  <si>
    <t>MATG000207</t>
  </si>
  <si>
    <t>PAOLA MICHELLE DURAN ALEJO</t>
  </si>
  <si>
    <t>DUAP001113MGTRLLA4</t>
  </si>
  <si>
    <t>DUAP001113</t>
  </si>
  <si>
    <t>ANDREW GUILLERMO MALDONADO SANTANA</t>
  </si>
  <si>
    <t>MASA970805HGTLNN06 </t>
  </si>
  <si>
    <t>MASA970805640</t>
  </si>
  <si>
    <t>PAULINA GUADALUPE CHAYRE ALVAREZ</t>
  </si>
  <si>
    <t>CAAP991209MGTHLL06</t>
  </si>
  <si>
    <t>CAAP991209</t>
  </si>
  <si>
    <t>ALDO OZMAR ZAPATERO RAMIREZ</t>
  </si>
  <si>
    <t>ZARZ000710HGTPMLA8</t>
  </si>
  <si>
    <t>ZARZ000710</t>
  </si>
  <si>
    <t>KIMBERLY ODALIS LEON PIZANO</t>
  </si>
  <si>
    <t>LEPK001130MGTNZMA2</t>
  </si>
  <si>
    <t>LEPK001130TG1</t>
  </si>
  <si>
    <t>CAMILO HUITZACHE LEON</t>
  </si>
  <si>
    <t>HULC000513HGTTNMA3</t>
  </si>
  <si>
    <t>HULC000513JH7</t>
  </si>
  <si>
    <t>LILIANA GUADALUPE ZANABRIA PEREZ</t>
  </si>
  <si>
    <t>ZAPL000711MGTNRLA7</t>
  </si>
  <si>
    <t>ZAPL000711</t>
  </si>
  <si>
    <t>GILDARDO ZUÑIGA ARAMBURO</t>
  </si>
  <si>
    <t>ZUAG990326HGTXRL02</t>
  </si>
  <si>
    <t>ZUAG990326AAA</t>
  </si>
  <si>
    <t>MARIA DEL CARMEN RANGEL IRETA</t>
  </si>
  <si>
    <t>RAIC010510MGTNRRA1</t>
  </si>
  <si>
    <t>RAIC0105107PG</t>
  </si>
  <si>
    <t>JUAN ALEJANDRO LAGUNA GALVEZ</t>
  </si>
  <si>
    <t>LAGJ670421HGTGZN02</t>
  </si>
  <si>
    <t>LAGJ670421</t>
  </si>
  <si>
    <t>JOSE LUIS RAMIREZ FUENTES</t>
  </si>
  <si>
    <t>RAFL010518HGTMNSA4</t>
  </si>
  <si>
    <t>RAFL010518IE7</t>
  </si>
  <si>
    <t>MIRIAM MARTINEZ FRANCO</t>
  </si>
  <si>
    <t>MAFM001118MGTRRRA5</t>
  </si>
  <si>
    <t>MAFM001118898</t>
  </si>
  <si>
    <t>DIANA FIDELINA LEAL RUIZ</t>
  </si>
  <si>
    <t>LERD961206MGTLZN03</t>
  </si>
  <si>
    <t>LERD961206NU6</t>
  </si>
  <si>
    <t>TANIA NIETO FRANCO</t>
  </si>
  <si>
    <t>NIFT001229MGTTRNA6</t>
  </si>
  <si>
    <t>NIFT001229</t>
  </si>
  <si>
    <t>FERNANDA PATRICIA SANCHEZ VALENCIA</t>
  </si>
  <si>
    <t>SAVF011227MGTNLRA0</t>
  </si>
  <si>
    <t>SAVF011227</t>
  </si>
  <si>
    <t>ANGEL EMMANUEL ACEVEDO JASSO</t>
  </si>
  <si>
    <t>AEJA010823HGTCSNA7</t>
  </si>
  <si>
    <t>AEJA010823BAA</t>
  </si>
  <si>
    <t>HECTOR FABIAN SANCHEZ ESTRIVERO</t>
  </si>
  <si>
    <t>SAEH991203HGTNSC00</t>
  </si>
  <si>
    <t>SAEH991203BR06</t>
  </si>
  <si>
    <t>JUAN PABLO LINARES BELMAN</t>
  </si>
  <si>
    <t>LIBJ990109HGTNLN04</t>
  </si>
  <si>
    <t>LIBJ990109</t>
  </si>
  <si>
    <t>GRESIA LISSET CERVANTES NAVARRO</t>
  </si>
  <si>
    <t>CENG010417j26</t>
  </si>
  <si>
    <t>NANCY GARCIA SALTO</t>
  </si>
  <si>
    <t>GASN850617MGTRLN06</t>
  </si>
  <si>
    <t>GASN850617</t>
  </si>
  <si>
    <t>DARIO GABRIEL ROJAS MARTINEZ</t>
  </si>
  <si>
    <t>ROMD970928HGTJRR07</t>
  </si>
  <si>
    <t>ROMD970928</t>
  </si>
  <si>
    <t>OSCAR HUMBERTO GALLARDO AGUILAR</t>
  </si>
  <si>
    <t>GAAO880109HGTLGS05</t>
  </si>
  <si>
    <t>GAAO880109</t>
  </si>
  <si>
    <t>LAMBERTO ALAN RUIZ MUÑIZ</t>
  </si>
  <si>
    <t>RUML930418HGTZXM01</t>
  </si>
  <si>
    <t>RUML930418</t>
  </si>
  <si>
    <t>JOSE LUIS GUZMAN GAYTAN</t>
  </si>
  <si>
    <t>GUGL670304HGTZYS05</t>
  </si>
  <si>
    <t>GUGL670304</t>
  </si>
  <si>
    <t>ULISES LARA LUGO</t>
  </si>
  <si>
    <t>LALU830323HQTRGL08</t>
  </si>
  <si>
    <t>LALU830323</t>
  </si>
  <si>
    <t>HUMBERTO DAVID ALEJOS HERNANDEZ</t>
  </si>
  <si>
    <t>AEHH870325HGTLRM03</t>
  </si>
  <si>
    <t>AEHH870325</t>
  </si>
  <si>
    <t>MARIA CRISTINA GOMEZ MORENO</t>
  </si>
  <si>
    <t>GOMC950605MGTMRR09</t>
  </si>
  <si>
    <t>GOMC950605</t>
  </si>
  <si>
    <t>MAYRA MEDINA RAZO</t>
  </si>
  <si>
    <t>MERM890321MGTDZY05</t>
  </si>
  <si>
    <t>MERM890321</t>
  </si>
  <si>
    <t>RAUL RUIZ PEREZ</t>
  </si>
  <si>
    <t>RUPR961127HMNZRL00</t>
  </si>
  <si>
    <t>RUPR961127</t>
  </si>
  <si>
    <t>JUDITH ALINE RODRIGUEZ LEON</t>
  </si>
  <si>
    <t>ROLJ991119MGTDND17</t>
  </si>
  <si>
    <t>ROLJ9911191DA</t>
  </si>
  <si>
    <t>FREDERICK GOMEZ RODRIGUEZ</t>
  </si>
  <si>
    <t>GORF930625HGTMDR04</t>
  </si>
  <si>
    <t>GORF930625GDA</t>
  </si>
  <si>
    <t>MARIO ERNESTO ARIAS OLVERA</t>
  </si>
  <si>
    <t>AIOM930228HGTRLR09</t>
  </si>
  <si>
    <t>AIOM930228G16</t>
  </si>
  <si>
    <t>MARIO ALBERTO MEDRANO LOPEZ</t>
  </si>
  <si>
    <t>MELM010707HGTDPRA6</t>
  </si>
  <si>
    <t>MELM010707</t>
  </si>
  <si>
    <t>EMILIO GERMAN VANEGAS</t>
  </si>
  <si>
    <t>GEVE010924HMNRNMA8</t>
  </si>
  <si>
    <t>GEVE010924</t>
  </si>
  <si>
    <t xml:space="preserve">             ENCARGADO DE SECRETARIA ADMINISTRATIVA</t>
  </si>
  <si>
    <t>UNIVERSIDAD POLITÉCNICA DE GUANAJUATO
MONTOS PAGADOS POR AYUDAS Y SUBSIDIOS
Del 1°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</si>
</sst>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4" fillId="0" borderId="0" xfId="0" applyFont="1"/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4" fontId="5" fillId="2" borderId="4" xfId="1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 applyProtection="1">
      <alignment horizontal="left" vertical="center" wrapText="1"/>
      <protection locked="0"/>
    </xf>
    <xf numFmtId="4" fontId="4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/>
    <xf numFmtId="0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/>
    <xf numFmtId="0" fontId="4" fillId="0" borderId="0" xfId="0" applyFont="1" applyFill="1"/>
    <xf numFmtId="4" fontId="4" fillId="0" borderId="0" xfId="0" applyNumberFormat="1" applyFont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/>
  </cellXfs>
  <cellStyles count="3">
    <cellStyle name="Normal" xfId="0" builtinId="0"/>
    <cellStyle name="Normal 2 2" xfId="1"/>
    <cellStyle name="Normal 2 31" xfId="2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436563</xdr:colOff>
      <xdr:row>52</xdr:row>
      <xdr:rowOff>466329</xdr:rowOff>
    </xdr:from>
    <xdr:to>
      <xdr:col>3</xdr:col>
      <xdr:colOff>664765</xdr:colOff>
      <xdr:row>52</xdr:row>
      <xdr:rowOff>466329</xdr:rowOff>
    </xdr:to>
    <xdr:cxnSp macro="">
      <xdr:nvCxnSpPr>
        <xdr:cNvPr id="2" name="Conector recto 1"/>
        <xdr:cNvCxnSpPr/>
      </xdr:nvCxnSpPr>
      <xdr:spPr>
        <a:xfrm>
          <a:off x="436563" y="18137188"/>
          <a:ext cx="327421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446485</xdr:colOff>
      <xdr:row>52</xdr:row>
      <xdr:rowOff>456407</xdr:rowOff>
    </xdr:from>
    <xdr:to>
      <xdr:col>8</xdr:col>
      <xdr:colOff>19844</xdr:colOff>
      <xdr:row>52</xdr:row>
      <xdr:rowOff>456407</xdr:rowOff>
    </xdr:to>
    <xdr:cxnSp macro="">
      <xdr:nvCxnSpPr>
        <xdr:cNvPr id="3" name="Conector recto 2"/>
        <xdr:cNvCxnSpPr/>
      </xdr:nvCxnSpPr>
      <xdr:spPr>
        <a:xfrm>
          <a:off x="5982891" y="18127266"/>
          <a:ext cx="31849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topLeftCell="A40" zoomScale="96" zoomScaleNormal="96" workbookViewId="0">
      <selection activeCell="E58" sqref="E58"/>
    </sheetView>
  </sheetViews>
  <sheetFormatPr baseColWidth="10" defaultColWidth="12.140625" defaultRowHeight="38.25" customHeight="1" x14ac:dyDescent="0.2"/>
  <cols>
    <col min="1" max="1" width="27.5703125" style="1" customWidth="1"/>
    <col min="2" max="2" width="8.85546875" style="1" customWidth="1"/>
    <col min="3" max="3" width="10.28515625" style="1" customWidth="1"/>
    <col min="4" max="4" width="12.85546875" style="1" customWidth="1"/>
    <col min="5" max="5" width="24.5703125" style="1" customWidth="1"/>
    <col min="6" max="6" width="23.5703125" style="1" customWidth="1"/>
    <col min="7" max="7" width="17.42578125" style="10" customWidth="1"/>
    <col min="8" max="8" width="13.28515625" style="1" customWidth="1"/>
    <col min="9" max="16384" width="12.140625" style="1"/>
  </cols>
  <sheetData>
    <row r="1" spans="1:8" ht="38.25" customHeight="1" x14ac:dyDescent="0.2">
      <c r="A1" s="13"/>
      <c r="B1" s="13"/>
      <c r="C1" s="13"/>
      <c r="D1" s="13"/>
      <c r="E1" s="13"/>
      <c r="F1" s="13"/>
      <c r="G1" s="13"/>
      <c r="H1" s="13"/>
    </row>
    <row r="2" spans="1:8" ht="38.25" customHeight="1" x14ac:dyDescent="0.2">
      <c r="A2" s="14" t="s">
        <v>156</v>
      </c>
      <c r="B2" s="14"/>
      <c r="C2" s="14"/>
      <c r="D2" s="14"/>
      <c r="E2" s="14"/>
      <c r="F2" s="14"/>
      <c r="G2" s="14"/>
      <c r="H2" s="15"/>
    </row>
    <row r="3" spans="1:8" ht="38.25" customHeight="1" x14ac:dyDescent="0.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2" t="s">
        <v>6</v>
      </c>
      <c r="H3" s="4" t="s">
        <v>7</v>
      </c>
    </row>
    <row r="4" spans="1:8" s="7" customFormat="1" ht="40.5" customHeight="1" x14ac:dyDescent="0.2">
      <c r="A4" s="5" t="s">
        <v>8</v>
      </c>
      <c r="B4" s="5"/>
      <c r="C4" s="5" t="s">
        <v>9</v>
      </c>
      <c r="D4" s="5" t="s">
        <v>10</v>
      </c>
      <c r="E4" s="5" t="s">
        <v>24</v>
      </c>
      <c r="F4" s="5" t="s">
        <v>25</v>
      </c>
      <c r="G4" s="5" t="s">
        <v>26</v>
      </c>
      <c r="H4" s="6">
        <f>9561.29+5200</f>
        <v>14761.29</v>
      </c>
    </row>
    <row r="5" spans="1:8" s="7" customFormat="1" ht="40.5" customHeight="1" x14ac:dyDescent="0.2">
      <c r="A5" s="5" t="s">
        <v>8</v>
      </c>
      <c r="B5" s="5"/>
      <c r="C5" s="5" t="s">
        <v>9</v>
      </c>
      <c r="D5" s="5" t="s">
        <v>10</v>
      </c>
      <c r="E5" s="5" t="s">
        <v>27</v>
      </c>
      <c r="F5" s="5" t="s">
        <v>28</v>
      </c>
      <c r="G5" s="5" t="s">
        <v>29</v>
      </c>
      <c r="H5" s="6">
        <f>7716.13+5200</f>
        <v>12916.130000000001</v>
      </c>
    </row>
    <row r="6" spans="1:8" s="7" customFormat="1" ht="40.5" customHeight="1" x14ac:dyDescent="0.2">
      <c r="A6" s="5" t="s">
        <v>8</v>
      </c>
      <c r="B6" s="5"/>
      <c r="C6" s="5" t="s">
        <v>9</v>
      </c>
      <c r="D6" s="5" t="s">
        <v>10</v>
      </c>
      <c r="E6" s="5" t="s">
        <v>30</v>
      </c>
      <c r="F6" s="5" t="s">
        <v>31</v>
      </c>
      <c r="G6" s="5" t="s">
        <v>32</v>
      </c>
      <c r="H6" s="6">
        <v>3690.32</v>
      </c>
    </row>
    <row r="7" spans="1:8" s="7" customFormat="1" ht="40.5" customHeight="1" x14ac:dyDescent="0.2">
      <c r="A7" s="5" t="s">
        <v>8</v>
      </c>
      <c r="B7" s="5"/>
      <c r="C7" s="5" t="s">
        <v>9</v>
      </c>
      <c r="D7" s="5" t="s">
        <v>10</v>
      </c>
      <c r="E7" s="5" t="s">
        <v>33</v>
      </c>
      <c r="F7" s="5" t="s">
        <v>34</v>
      </c>
      <c r="G7" s="5" t="s">
        <v>35</v>
      </c>
      <c r="H7" s="6">
        <v>3690.32</v>
      </c>
    </row>
    <row r="8" spans="1:8" s="7" customFormat="1" ht="40.5" customHeight="1" x14ac:dyDescent="0.2">
      <c r="A8" s="5" t="s">
        <v>8</v>
      </c>
      <c r="B8" s="5"/>
      <c r="C8" s="5" t="s">
        <v>9</v>
      </c>
      <c r="D8" s="5" t="s">
        <v>10</v>
      </c>
      <c r="E8" s="5" t="s">
        <v>36</v>
      </c>
      <c r="F8" s="5" t="s">
        <v>37</v>
      </c>
      <c r="G8" s="5" t="s">
        <v>38</v>
      </c>
      <c r="H8" s="6">
        <f>3000+3000</f>
        <v>6000</v>
      </c>
    </row>
    <row r="9" spans="1:8" s="7" customFormat="1" ht="40.5" customHeight="1" x14ac:dyDescent="0.2">
      <c r="A9" s="5" t="s">
        <v>8</v>
      </c>
      <c r="B9" s="5"/>
      <c r="C9" s="5" t="s">
        <v>9</v>
      </c>
      <c r="D9" s="5" t="s">
        <v>10</v>
      </c>
      <c r="E9" s="5" t="s">
        <v>39</v>
      </c>
      <c r="F9" s="5" t="s">
        <v>40</v>
      </c>
      <c r="G9" s="5" t="s">
        <v>41</v>
      </c>
      <c r="H9" s="6">
        <f>13216.67+6283</f>
        <v>19499.669999999998</v>
      </c>
    </row>
    <row r="10" spans="1:8" s="7" customFormat="1" ht="40.5" customHeight="1" x14ac:dyDescent="0.2">
      <c r="A10" s="5" t="s">
        <v>8</v>
      </c>
      <c r="B10" s="5"/>
      <c r="C10" s="5" t="s">
        <v>9</v>
      </c>
      <c r="D10" s="5" t="s">
        <v>10</v>
      </c>
      <c r="E10" s="5" t="s">
        <v>42</v>
      </c>
      <c r="F10" s="5" t="s">
        <v>43</v>
      </c>
      <c r="G10" s="5" t="s">
        <v>44</v>
      </c>
      <c r="H10" s="6">
        <f>13216.66+6500+6067</f>
        <v>25783.66</v>
      </c>
    </row>
    <row r="11" spans="1:8" s="7" customFormat="1" ht="40.5" customHeight="1" x14ac:dyDescent="0.2">
      <c r="A11" s="5" t="s">
        <v>8</v>
      </c>
      <c r="B11" s="5"/>
      <c r="C11" s="5" t="s">
        <v>9</v>
      </c>
      <c r="D11" s="5" t="s">
        <v>10</v>
      </c>
      <c r="E11" s="5" t="s">
        <v>45</v>
      </c>
      <c r="F11" s="5" t="s">
        <v>46</v>
      </c>
      <c r="G11" s="5" t="s">
        <v>47</v>
      </c>
      <c r="H11" s="6">
        <f>3000+3000</f>
        <v>6000</v>
      </c>
    </row>
    <row r="12" spans="1:8" s="7" customFormat="1" ht="40.5" customHeight="1" x14ac:dyDescent="0.2">
      <c r="A12" s="5" t="s">
        <v>8</v>
      </c>
      <c r="B12" s="5"/>
      <c r="C12" s="5" t="s">
        <v>9</v>
      </c>
      <c r="D12" s="5" t="s">
        <v>10</v>
      </c>
      <c r="E12" s="5" t="s">
        <v>48</v>
      </c>
      <c r="F12" s="5" t="s">
        <v>49</v>
      </c>
      <c r="G12" s="5" t="s">
        <v>50</v>
      </c>
      <c r="H12" s="6">
        <v>5577</v>
      </c>
    </row>
    <row r="13" spans="1:8" s="7" customFormat="1" ht="40.5" customHeight="1" x14ac:dyDescent="0.2">
      <c r="A13" s="5" t="s">
        <v>8</v>
      </c>
      <c r="B13" s="5"/>
      <c r="C13" s="5" t="s">
        <v>9</v>
      </c>
      <c r="D13" s="5" t="s">
        <v>10</v>
      </c>
      <c r="E13" s="5" t="s">
        <v>51</v>
      </c>
      <c r="F13" s="5" t="s">
        <v>52</v>
      </c>
      <c r="G13" s="5" t="s">
        <v>53</v>
      </c>
      <c r="H13" s="6">
        <v>5310</v>
      </c>
    </row>
    <row r="14" spans="1:8" s="7" customFormat="1" ht="40.5" customHeight="1" x14ac:dyDescent="0.2">
      <c r="A14" s="5" t="s">
        <v>8</v>
      </c>
      <c r="B14" s="5"/>
      <c r="C14" s="5" t="s">
        <v>9</v>
      </c>
      <c r="D14" s="5" t="s">
        <v>10</v>
      </c>
      <c r="E14" s="5" t="s">
        <v>54</v>
      </c>
      <c r="F14" s="5" t="s">
        <v>55</v>
      </c>
      <c r="G14" s="5" t="s">
        <v>56</v>
      </c>
      <c r="H14" s="6">
        <f>3000+3486+3984</f>
        <v>10470</v>
      </c>
    </row>
    <row r="15" spans="1:8" s="7" customFormat="1" ht="40.5" customHeight="1" x14ac:dyDescent="0.2">
      <c r="A15" s="5" t="s">
        <v>8</v>
      </c>
      <c r="B15" s="5"/>
      <c r="C15" s="5" t="s">
        <v>9</v>
      </c>
      <c r="D15" s="5" t="s">
        <v>10</v>
      </c>
      <c r="E15" s="5" t="s">
        <v>57</v>
      </c>
      <c r="F15" s="5" t="s">
        <v>58</v>
      </c>
      <c r="G15" s="5" t="s">
        <v>59</v>
      </c>
      <c r="H15" s="6">
        <f>13216.67+6500+1950</f>
        <v>21666.67</v>
      </c>
    </row>
    <row r="16" spans="1:8" s="7" customFormat="1" ht="40.5" customHeight="1" x14ac:dyDescent="0.2">
      <c r="A16" s="5" t="s">
        <v>8</v>
      </c>
      <c r="B16" s="5"/>
      <c r="C16" s="5" t="s">
        <v>9</v>
      </c>
      <c r="D16" s="5" t="s">
        <v>10</v>
      </c>
      <c r="E16" s="5" t="s">
        <v>60</v>
      </c>
      <c r="F16" s="5" t="s">
        <v>61</v>
      </c>
      <c r="G16" s="5" t="s">
        <v>62</v>
      </c>
      <c r="H16" s="6">
        <v>1300</v>
      </c>
    </row>
    <row r="17" spans="1:8" s="7" customFormat="1" ht="40.5" customHeight="1" x14ac:dyDescent="0.2">
      <c r="A17" s="5" t="s">
        <v>8</v>
      </c>
      <c r="B17" s="5"/>
      <c r="C17" s="5" t="s">
        <v>9</v>
      </c>
      <c r="D17" s="5" t="s">
        <v>10</v>
      </c>
      <c r="E17" s="5" t="s">
        <v>63</v>
      </c>
      <c r="F17" s="5" t="s">
        <v>64</v>
      </c>
      <c r="G17" s="5" t="s">
        <v>65</v>
      </c>
      <c r="H17" s="6">
        <f>3000+3000</f>
        <v>6000</v>
      </c>
    </row>
    <row r="18" spans="1:8" s="7" customFormat="1" ht="40.5" customHeight="1" x14ac:dyDescent="0.2">
      <c r="A18" s="5" t="s">
        <v>8</v>
      </c>
      <c r="B18" s="5"/>
      <c r="C18" s="5" t="s">
        <v>9</v>
      </c>
      <c r="D18" s="5" t="s">
        <v>10</v>
      </c>
      <c r="E18" s="5" t="s">
        <v>66</v>
      </c>
      <c r="F18" s="5" t="s">
        <v>67</v>
      </c>
      <c r="G18" s="5" t="s">
        <v>68</v>
      </c>
      <c r="H18" s="6">
        <v>3000</v>
      </c>
    </row>
    <row r="19" spans="1:8" s="7" customFormat="1" ht="40.5" customHeight="1" x14ac:dyDescent="0.2">
      <c r="A19" s="5" t="s">
        <v>8</v>
      </c>
      <c r="B19" s="5"/>
      <c r="C19" s="5" t="s">
        <v>9</v>
      </c>
      <c r="D19" s="5" t="s">
        <v>10</v>
      </c>
      <c r="E19" s="5" t="s">
        <v>69</v>
      </c>
      <c r="F19" s="5" t="s">
        <v>70</v>
      </c>
      <c r="G19" s="5" t="s">
        <v>71</v>
      </c>
      <c r="H19" s="6">
        <f>3187.1+5200+5200</f>
        <v>13587.1</v>
      </c>
    </row>
    <row r="20" spans="1:8" s="7" customFormat="1" ht="40.5" customHeight="1" x14ac:dyDescent="0.2">
      <c r="A20" s="5" t="s">
        <v>8</v>
      </c>
      <c r="B20" s="5"/>
      <c r="C20" s="5" t="s">
        <v>9</v>
      </c>
      <c r="D20" s="5" t="s">
        <v>10</v>
      </c>
      <c r="E20" s="5" t="s">
        <v>12</v>
      </c>
      <c r="F20" s="5" t="s">
        <v>13</v>
      </c>
      <c r="G20" s="5" t="s">
        <v>14</v>
      </c>
      <c r="H20" s="6">
        <f>1260+630</f>
        <v>1890</v>
      </c>
    </row>
    <row r="21" spans="1:8" s="7" customFormat="1" ht="40.5" customHeight="1" x14ac:dyDescent="0.2">
      <c r="A21" s="5" t="s">
        <v>8</v>
      </c>
      <c r="B21" s="5"/>
      <c r="C21" s="5" t="s">
        <v>9</v>
      </c>
      <c r="D21" s="5" t="s">
        <v>10</v>
      </c>
      <c r="E21" s="5" t="s">
        <v>17</v>
      </c>
      <c r="F21" s="5" t="s">
        <v>15</v>
      </c>
      <c r="G21" s="5" t="s">
        <v>16</v>
      </c>
      <c r="H21" s="6">
        <f>630+630+630</f>
        <v>1890</v>
      </c>
    </row>
    <row r="22" spans="1:8" s="7" customFormat="1" ht="40.5" customHeight="1" x14ac:dyDescent="0.2">
      <c r="A22" s="5" t="s">
        <v>8</v>
      </c>
      <c r="B22" s="5"/>
      <c r="C22" s="5" t="s">
        <v>9</v>
      </c>
      <c r="D22" s="5" t="s">
        <v>10</v>
      </c>
      <c r="E22" s="5" t="s">
        <v>19</v>
      </c>
      <c r="F22" s="5" t="s">
        <v>20</v>
      </c>
      <c r="G22" s="5" t="s">
        <v>21</v>
      </c>
      <c r="H22" s="6">
        <f>630+630+630</f>
        <v>1890</v>
      </c>
    </row>
    <row r="23" spans="1:8" s="7" customFormat="1" ht="40.5" customHeight="1" x14ac:dyDescent="0.2">
      <c r="A23" s="5" t="s">
        <v>8</v>
      </c>
      <c r="B23" s="5"/>
      <c r="C23" s="5" t="s">
        <v>9</v>
      </c>
      <c r="D23" s="5" t="s">
        <v>10</v>
      </c>
      <c r="E23" s="8" t="s">
        <v>72</v>
      </c>
      <c r="F23" s="5" t="s">
        <v>73</v>
      </c>
      <c r="G23" s="5" t="s">
        <v>74</v>
      </c>
      <c r="H23" s="6">
        <f>2516.13+5200+5200</f>
        <v>12916.130000000001</v>
      </c>
    </row>
    <row r="24" spans="1:8" s="7" customFormat="1" ht="40.5" customHeight="1" x14ac:dyDescent="0.2">
      <c r="A24" s="5" t="s">
        <v>8</v>
      </c>
      <c r="B24" s="5"/>
      <c r="C24" s="5" t="s">
        <v>9</v>
      </c>
      <c r="D24" s="5" t="s">
        <v>10</v>
      </c>
      <c r="E24" s="8" t="s">
        <v>75</v>
      </c>
      <c r="F24" s="5" t="s">
        <v>76</v>
      </c>
      <c r="G24" s="5" t="s">
        <v>77</v>
      </c>
      <c r="H24" s="6">
        <v>4000</v>
      </c>
    </row>
    <row r="25" spans="1:8" s="7" customFormat="1" ht="40.5" customHeight="1" x14ac:dyDescent="0.2">
      <c r="A25" s="5" t="s">
        <v>8</v>
      </c>
      <c r="B25" s="5"/>
      <c r="C25" s="5" t="s">
        <v>9</v>
      </c>
      <c r="D25" s="5" t="s">
        <v>10</v>
      </c>
      <c r="E25" s="8" t="s">
        <v>78</v>
      </c>
      <c r="F25" s="5" t="s">
        <v>79</v>
      </c>
      <c r="G25" s="5" t="s">
        <v>80</v>
      </c>
      <c r="H25" s="6">
        <f>1935+3486+3785+3486+3486</f>
        <v>16178</v>
      </c>
    </row>
    <row r="26" spans="1:8" s="7" customFormat="1" ht="40.5" customHeight="1" x14ac:dyDescent="0.2">
      <c r="A26" s="5" t="s">
        <v>8</v>
      </c>
      <c r="B26" s="5"/>
      <c r="C26" s="5" t="s">
        <v>9</v>
      </c>
      <c r="D26" s="5" t="s">
        <v>10</v>
      </c>
      <c r="E26" s="8" t="s">
        <v>81</v>
      </c>
      <c r="F26" s="5" t="s">
        <v>82</v>
      </c>
      <c r="G26" s="5" t="s">
        <v>83</v>
      </c>
      <c r="H26" s="6">
        <f>838.71+5200+5200</f>
        <v>11238.71</v>
      </c>
    </row>
    <row r="27" spans="1:8" s="7" customFormat="1" ht="40.5" customHeight="1" x14ac:dyDescent="0.2">
      <c r="A27" s="5" t="s">
        <v>8</v>
      </c>
      <c r="B27" s="5"/>
      <c r="C27" s="5" t="s">
        <v>9</v>
      </c>
      <c r="D27" s="5" t="s">
        <v>10</v>
      </c>
      <c r="E27" s="8" t="s">
        <v>84</v>
      </c>
      <c r="F27" s="5" t="s">
        <v>85</v>
      </c>
      <c r="G27" s="5" t="s">
        <v>86</v>
      </c>
      <c r="H27" s="6">
        <f>3667+5000</f>
        <v>8667</v>
      </c>
    </row>
    <row r="28" spans="1:8" s="7" customFormat="1" ht="40.5" customHeight="1" x14ac:dyDescent="0.2">
      <c r="A28" s="5" t="s">
        <v>8</v>
      </c>
      <c r="B28" s="5"/>
      <c r="C28" s="5" t="s">
        <v>9</v>
      </c>
      <c r="D28" s="5" t="s">
        <v>10</v>
      </c>
      <c r="E28" s="8" t="s">
        <v>87</v>
      </c>
      <c r="F28" s="5" t="s">
        <v>88</v>
      </c>
      <c r="G28" s="5" t="s">
        <v>89</v>
      </c>
      <c r="H28" s="6">
        <f>3500+4821.5</f>
        <v>8321.5</v>
      </c>
    </row>
    <row r="29" spans="1:8" s="7" customFormat="1" ht="40.5" customHeight="1" x14ac:dyDescent="0.2">
      <c r="A29" s="5" t="s">
        <v>8</v>
      </c>
      <c r="B29" s="5"/>
      <c r="C29" s="5" t="s">
        <v>9</v>
      </c>
      <c r="D29" s="5" t="s">
        <v>10</v>
      </c>
      <c r="E29" s="8" t="s">
        <v>90</v>
      </c>
      <c r="F29" s="5" t="s">
        <v>91</v>
      </c>
      <c r="G29" s="5" t="s">
        <v>92</v>
      </c>
      <c r="H29" s="6">
        <f>3000+3000</f>
        <v>6000</v>
      </c>
    </row>
    <row r="30" spans="1:8" s="7" customFormat="1" ht="40.5" customHeight="1" x14ac:dyDescent="0.2">
      <c r="A30" s="5" t="s">
        <v>8</v>
      </c>
      <c r="B30" s="5"/>
      <c r="C30" s="5" t="s">
        <v>9</v>
      </c>
      <c r="D30" s="5" t="s">
        <v>10</v>
      </c>
      <c r="E30" s="8" t="s">
        <v>93</v>
      </c>
      <c r="F30" s="5" t="s">
        <v>94</v>
      </c>
      <c r="G30" s="5" t="s">
        <v>95</v>
      </c>
      <c r="H30" s="6">
        <f>3000+3000</f>
        <v>6000</v>
      </c>
    </row>
    <row r="31" spans="1:8" s="7" customFormat="1" ht="40.5" customHeight="1" x14ac:dyDescent="0.2">
      <c r="A31" s="5" t="s">
        <v>8</v>
      </c>
      <c r="B31" s="5"/>
      <c r="C31" s="5" t="s">
        <v>9</v>
      </c>
      <c r="D31" s="5" t="s">
        <v>10</v>
      </c>
      <c r="E31" s="8" t="s">
        <v>96</v>
      </c>
      <c r="F31" s="5" t="s">
        <v>97</v>
      </c>
      <c r="G31" s="5" t="s">
        <v>98</v>
      </c>
      <c r="H31" s="6">
        <f>4983.67+6500</f>
        <v>11483.67</v>
      </c>
    </row>
    <row r="32" spans="1:8" s="7" customFormat="1" ht="40.5" customHeight="1" x14ac:dyDescent="0.2">
      <c r="A32" s="5" t="s">
        <v>8</v>
      </c>
      <c r="B32" s="5"/>
      <c r="C32" s="5" t="s">
        <v>9</v>
      </c>
      <c r="D32" s="5" t="s">
        <v>10</v>
      </c>
      <c r="E32" s="8" t="s">
        <v>99</v>
      </c>
      <c r="F32" s="5" t="s">
        <v>100</v>
      </c>
      <c r="G32" s="5" t="s">
        <v>101</v>
      </c>
      <c r="H32" s="6">
        <f>6206.45+5200</f>
        <v>11406.45</v>
      </c>
    </row>
    <row r="33" spans="1:8" s="7" customFormat="1" ht="40.5" customHeight="1" x14ac:dyDescent="0.2">
      <c r="A33" s="5" t="s">
        <v>8</v>
      </c>
      <c r="B33" s="5"/>
      <c r="C33" s="5" t="s">
        <v>9</v>
      </c>
      <c r="D33" s="5" t="s">
        <v>10</v>
      </c>
      <c r="E33" s="8" t="s">
        <v>102</v>
      </c>
      <c r="F33" s="5" t="s">
        <v>103</v>
      </c>
      <c r="G33" s="5" t="s">
        <v>104</v>
      </c>
      <c r="H33" s="6">
        <f>3522.58+5200</f>
        <v>8722.58</v>
      </c>
    </row>
    <row r="34" spans="1:8" s="7" customFormat="1" ht="40.5" customHeight="1" x14ac:dyDescent="0.2">
      <c r="A34" s="5" t="s">
        <v>8</v>
      </c>
      <c r="B34" s="5"/>
      <c r="C34" s="5" t="s">
        <v>9</v>
      </c>
      <c r="D34" s="5" t="s">
        <v>10</v>
      </c>
      <c r="E34" s="8" t="s">
        <v>105</v>
      </c>
      <c r="F34" s="5" t="s">
        <v>106</v>
      </c>
      <c r="G34" s="5" t="s">
        <v>107</v>
      </c>
      <c r="H34" s="6">
        <f>630+630+630</f>
        <v>1890</v>
      </c>
    </row>
    <row r="35" spans="1:8" s="7" customFormat="1" ht="40.5" customHeight="1" x14ac:dyDescent="0.2">
      <c r="A35" s="5" t="s">
        <v>8</v>
      </c>
      <c r="B35" s="5"/>
      <c r="C35" s="5" t="s">
        <v>9</v>
      </c>
      <c r="D35" s="5" t="s">
        <v>10</v>
      </c>
      <c r="E35" s="8" t="s">
        <v>108</v>
      </c>
      <c r="F35" s="5" t="s">
        <v>18</v>
      </c>
      <c r="G35" s="5" t="s">
        <v>109</v>
      </c>
      <c r="H35" s="6">
        <f>15000+30500+10000+10000+3000+10000</f>
        <v>78500</v>
      </c>
    </row>
    <row r="36" spans="1:8" s="7" customFormat="1" ht="40.5" customHeight="1" x14ac:dyDescent="0.2">
      <c r="A36" s="5" t="s">
        <v>8</v>
      </c>
      <c r="B36" s="5"/>
      <c r="C36" s="5" t="s">
        <v>9</v>
      </c>
      <c r="D36" s="5" t="s">
        <v>10</v>
      </c>
      <c r="E36" s="8" t="s">
        <v>110</v>
      </c>
      <c r="F36" s="5" t="s">
        <v>111</v>
      </c>
      <c r="G36" s="5" t="s">
        <v>112</v>
      </c>
      <c r="H36" s="6">
        <v>2445</v>
      </c>
    </row>
    <row r="37" spans="1:8" s="7" customFormat="1" ht="40.5" customHeight="1" x14ac:dyDescent="0.2">
      <c r="A37" s="5" t="s">
        <v>8</v>
      </c>
      <c r="B37" s="5"/>
      <c r="C37" s="5" t="s">
        <v>9</v>
      </c>
      <c r="D37" s="5" t="s">
        <v>10</v>
      </c>
      <c r="E37" s="8" t="s">
        <v>113</v>
      </c>
      <c r="F37" s="5" t="s">
        <v>114</v>
      </c>
      <c r="G37" s="5" t="s">
        <v>115</v>
      </c>
      <c r="H37" s="6">
        <v>2520</v>
      </c>
    </row>
    <row r="38" spans="1:8" s="7" customFormat="1" ht="40.5" customHeight="1" x14ac:dyDescent="0.2">
      <c r="A38" s="5" t="s">
        <v>8</v>
      </c>
      <c r="B38" s="5"/>
      <c r="C38" s="5" t="s">
        <v>9</v>
      </c>
      <c r="D38" s="5" t="s">
        <v>10</v>
      </c>
      <c r="E38" s="8" t="s">
        <v>116</v>
      </c>
      <c r="F38" s="5" t="s">
        <v>117</v>
      </c>
      <c r="G38" s="5" t="s">
        <v>118</v>
      </c>
      <c r="H38" s="6">
        <v>7635</v>
      </c>
    </row>
    <row r="39" spans="1:8" s="7" customFormat="1" ht="40.5" customHeight="1" x14ac:dyDescent="0.2">
      <c r="A39" s="5" t="s">
        <v>8</v>
      </c>
      <c r="B39" s="5"/>
      <c r="C39" s="5" t="s">
        <v>9</v>
      </c>
      <c r="D39" s="5" t="s">
        <v>10</v>
      </c>
      <c r="E39" s="8" t="s">
        <v>119</v>
      </c>
      <c r="F39" s="5" t="s">
        <v>120</v>
      </c>
      <c r="G39" s="5" t="s">
        <v>121</v>
      </c>
      <c r="H39" s="6">
        <v>2445</v>
      </c>
    </row>
    <row r="40" spans="1:8" s="7" customFormat="1" ht="40.5" customHeight="1" x14ac:dyDescent="0.2">
      <c r="A40" s="5" t="s">
        <v>8</v>
      </c>
      <c r="B40" s="5"/>
      <c r="C40" s="5" t="s">
        <v>9</v>
      </c>
      <c r="D40" s="5" t="s">
        <v>10</v>
      </c>
      <c r="E40" s="8" t="s">
        <v>122</v>
      </c>
      <c r="F40" s="5" t="s">
        <v>123</v>
      </c>
      <c r="G40" s="5" t="s">
        <v>124</v>
      </c>
      <c r="H40" s="6">
        <v>4815</v>
      </c>
    </row>
    <row r="41" spans="1:8" s="7" customFormat="1" ht="40.5" customHeight="1" x14ac:dyDescent="0.2">
      <c r="A41" s="5" t="s">
        <v>8</v>
      </c>
      <c r="B41" s="5"/>
      <c r="C41" s="5" t="s">
        <v>9</v>
      </c>
      <c r="D41" s="5" t="s">
        <v>10</v>
      </c>
      <c r="E41" s="8" t="s">
        <v>125</v>
      </c>
      <c r="F41" s="5" t="s">
        <v>126</v>
      </c>
      <c r="G41" s="5" t="s">
        <v>127</v>
      </c>
      <c r="H41" s="6">
        <v>7710</v>
      </c>
    </row>
    <row r="42" spans="1:8" s="7" customFormat="1" ht="40.5" customHeight="1" x14ac:dyDescent="0.2">
      <c r="A42" s="5" t="s">
        <v>8</v>
      </c>
      <c r="B42" s="5"/>
      <c r="C42" s="5" t="s">
        <v>9</v>
      </c>
      <c r="D42" s="5" t="s">
        <v>10</v>
      </c>
      <c r="E42" s="8" t="s">
        <v>128</v>
      </c>
      <c r="F42" s="5" t="s">
        <v>129</v>
      </c>
      <c r="G42" s="5" t="s">
        <v>130</v>
      </c>
      <c r="H42" s="6">
        <v>7710</v>
      </c>
    </row>
    <row r="43" spans="1:8" s="7" customFormat="1" ht="40.5" customHeight="1" x14ac:dyDescent="0.2">
      <c r="A43" s="5" t="s">
        <v>8</v>
      </c>
      <c r="B43" s="5"/>
      <c r="C43" s="5" t="s">
        <v>9</v>
      </c>
      <c r="D43" s="5" t="s">
        <v>10</v>
      </c>
      <c r="E43" s="8" t="s">
        <v>131</v>
      </c>
      <c r="F43" s="5" t="s">
        <v>132</v>
      </c>
      <c r="G43" s="5" t="s">
        <v>133</v>
      </c>
      <c r="H43" s="6">
        <f>630+630+630</f>
        <v>1890</v>
      </c>
    </row>
    <row r="44" spans="1:8" s="7" customFormat="1" ht="40.5" customHeight="1" x14ac:dyDescent="0.2">
      <c r="A44" s="5" t="s">
        <v>8</v>
      </c>
      <c r="B44" s="5"/>
      <c r="C44" s="5" t="s">
        <v>9</v>
      </c>
      <c r="D44" s="5" t="s">
        <v>10</v>
      </c>
      <c r="E44" s="8" t="s">
        <v>134</v>
      </c>
      <c r="F44" s="5" t="s">
        <v>135</v>
      </c>
      <c r="G44" s="5" t="s">
        <v>136</v>
      </c>
      <c r="H44" s="6">
        <f>630+630+630</f>
        <v>1890</v>
      </c>
    </row>
    <row r="45" spans="1:8" s="7" customFormat="1" ht="40.5" customHeight="1" x14ac:dyDescent="0.2">
      <c r="A45" s="5" t="s">
        <v>8</v>
      </c>
      <c r="B45" s="5"/>
      <c r="C45" s="5" t="s">
        <v>9</v>
      </c>
      <c r="D45" s="5" t="s">
        <v>10</v>
      </c>
      <c r="E45" s="8" t="s">
        <v>137</v>
      </c>
      <c r="F45" s="5" t="s">
        <v>138</v>
      </c>
      <c r="G45" s="5" t="s">
        <v>139</v>
      </c>
      <c r="H45" s="6">
        <f>1260+630</f>
        <v>1890</v>
      </c>
    </row>
    <row r="46" spans="1:8" s="7" customFormat="1" ht="40.5" customHeight="1" x14ac:dyDescent="0.2">
      <c r="A46" s="5" t="s">
        <v>8</v>
      </c>
      <c r="B46" s="5"/>
      <c r="C46" s="5" t="s">
        <v>9</v>
      </c>
      <c r="D46" s="5" t="s">
        <v>10</v>
      </c>
      <c r="E46" s="8" t="s">
        <v>140</v>
      </c>
      <c r="F46" s="5" t="s">
        <v>141</v>
      </c>
      <c r="G46" s="5" t="s">
        <v>142</v>
      </c>
      <c r="H46" s="6">
        <v>5577</v>
      </c>
    </row>
    <row r="47" spans="1:8" s="7" customFormat="1" ht="40.5" customHeight="1" x14ac:dyDescent="0.2">
      <c r="A47" s="5" t="s">
        <v>8</v>
      </c>
      <c r="B47" s="5"/>
      <c r="C47" s="5" t="s">
        <v>9</v>
      </c>
      <c r="D47" s="5" t="s">
        <v>10</v>
      </c>
      <c r="E47" s="8" t="s">
        <v>143</v>
      </c>
      <c r="F47" s="5" t="s">
        <v>144</v>
      </c>
      <c r="G47" s="5" t="s">
        <v>145</v>
      </c>
      <c r="H47" s="6">
        <v>5166.67</v>
      </c>
    </row>
    <row r="48" spans="1:8" s="7" customFormat="1" ht="40.5" customHeight="1" x14ac:dyDescent="0.2">
      <c r="A48" s="5" t="s">
        <v>8</v>
      </c>
      <c r="B48" s="5"/>
      <c r="C48" s="5" t="s">
        <v>9</v>
      </c>
      <c r="D48" s="5" t="s">
        <v>10</v>
      </c>
      <c r="E48" s="8" t="s">
        <v>146</v>
      </c>
      <c r="F48" s="5" t="s">
        <v>147</v>
      </c>
      <c r="G48" s="5" t="s">
        <v>148</v>
      </c>
      <c r="H48" s="6">
        <v>3833.33</v>
      </c>
    </row>
    <row r="49" spans="1:8" s="7" customFormat="1" ht="40.5" customHeight="1" x14ac:dyDescent="0.2">
      <c r="A49" s="5" t="s">
        <v>8</v>
      </c>
      <c r="B49" s="5"/>
      <c r="C49" s="5" t="s">
        <v>9</v>
      </c>
      <c r="D49" s="5" t="s">
        <v>10</v>
      </c>
      <c r="E49" s="8" t="s">
        <v>149</v>
      </c>
      <c r="F49" s="5" t="s">
        <v>150</v>
      </c>
      <c r="G49" s="5" t="s">
        <v>151</v>
      </c>
      <c r="H49" s="6">
        <v>1600</v>
      </c>
    </row>
    <row r="50" spans="1:8" s="7" customFormat="1" ht="40.5" customHeight="1" x14ac:dyDescent="0.2">
      <c r="A50" s="5" t="s">
        <v>8</v>
      </c>
      <c r="B50" s="5"/>
      <c r="C50" s="5" t="s">
        <v>9</v>
      </c>
      <c r="D50" s="5" t="s">
        <v>10</v>
      </c>
      <c r="E50" s="8" t="s">
        <v>152</v>
      </c>
      <c r="F50" s="5" t="s">
        <v>153</v>
      </c>
      <c r="G50" s="5" t="s">
        <v>154</v>
      </c>
      <c r="H50" s="6">
        <f>1842.11+6447.37</f>
        <v>8289.48</v>
      </c>
    </row>
    <row r="51" spans="1:8" ht="14.25" customHeight="1" x14ac:dyDescent="0.2">
      <c r="A51" s="9" t="s">
        <v>11</v>
      </c>
      <c r="H51" s="11"/>
    </row>
    <row r="52" spans="1:8" ht="14.25" customHeight="1" x14ac:dyDescent="0.2">
      <c r="A52" s="9"/>
      <c r="H52" s="11"/>
    </row>
    <row r="53" spans="1:8" ht="39" customHeight="1" x14ac:dyDescent="0.2">
      <c r="A53" s="12"/>
      <c r="B53" s="12"/>
      <c r="C53" s="12"/>
      <c r="D53" s="12"/>
      <c r="E53" s="12"/>
      <c r="F53" s="12"/>
      <c r="G53" s="7"/>
      <c r="H53" s="12"/>
    </row>
    <row r="54" spans="1:8" ht="12" customHeight="1" x14ac:dyDescent="0.2">
      <c r="A54" s="1" t="s">
        <v>22</v>
      </c>
      <c r="F54" s="1" t="s">
        <v>22</v>
      </c>
    </row>
    <row r="55" spans="1:8" ht="12.75" customHeight="1" x14ac:dyDescent="0.2">
      <c r="A55" s="16" t="s">
        <v>23</v>
      </c>
      <c r="B55" s="16"/>
      <c r="C55" s="16"/>
      <c r="D55" s="16"/>
      <c r="F55" s="1" t="s">
        <v>155</v>
      </c>
    </row>
    <row r="80" spans="1:8" s="10" customFormat="1" ht="38.25" customHeight="1" x14ac:dyDescent="0.2">
      <c r="A80" s="1"/>
      <c r="B80" s="1"/>
      <c r="C80" s="1"/>
      <c r="D80" s="1"/>
      <c r="E80" s="1"/>
      <c r="F80" s="1"/>
      <c r="H80" s="1"/>
    </row>
  </sheetData>
  <mergeCells count="3">
    <mergeCell ref="A1:H1"/>
    <mergeCell ref="A2:H2"/>
    <mergeCell ref="A55:D55"/>
  </mergeCell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H43:H50 H4:H3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 4420</vt:lpstr>
      <vt:lpstr>'Ayudas 4420'!Área_de_impresión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GEORGINA GUERRERO SAUCILLO</cp:lastModifiedBy>
  <cp:lastPrinted>2023-04-24T20:10:55Z</cp:lastPrinted>
  <dcterms:created xsi:type="dcterms:W3CDTF">2019-10-24T20:54:38Z</dcterms:created>
  <dcterms:modified xsi:type="dcterms:W3CDTF">2023-04-24T20:11:46Z</dcterms:modified>
</cp:coreProperties>
</file>