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2-ESF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<sst xmlns="http://schemas.openxmlformats.org/spreadsheetml/2006/main" count="66" uniqueCount="65">
  <si>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</si>
  <si>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</si>
  <si>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</si>
  <si>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</si>
  <si>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</si>
  <si>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</si>
  <si>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</si>
  <si>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</si>
  <si>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</si>
  <si>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</si>
  <si>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</si>
  <si>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</si>
  <si>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</si>
  <si>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</si>
  <si>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</si>
  <si>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</si>
  <si>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</si>
  <si>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</si>
  <si>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</si>
  <si>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</si>
  <si>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</si>
  <si>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</si>
  <si>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</si>
  <si>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</si>
  <si>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</si>
  <si>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</si>
  <si>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</si>
  <si>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</si>
  <si>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</si>
  <si>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</si>
  <si>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</si>
  <si>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</si>
  <si>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</si>
  <si>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</si>
  <si>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</si>
  <si>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</si>
  <si>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</si>
  <si>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</si>
  <si>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</si>
  <si>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</si>
  <si>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</si>
  <si>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</si>
  <si>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</si>
  <si>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</si>
  <si>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</si>
  <si>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</si>
  <si>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</si>
  <si>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</si>
  <si>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</si>
  <si>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</si>
  <si>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</si>
  <si>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</si>
  <si>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</si>
  <si>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</si>
  <si>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</si>
  <si>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</si>
  <si>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</si>
  <si>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</si>
  <si>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</si>
  <si>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</si>
  <si>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POLITÉCNICA DE GUANAJUATO
Estado de Situación Financiera
Al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</si>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</sst>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zoomScaleSheetLayoutView="100" workbookViewId="0">
      <selection activeCell="H1" sqref="H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37977300.280000001</v>
      </c>
      <c r="C5" s="20">
        <v>21272885.23</v>
      </c>
      <c r="D5" s="9" t="s">
        <v>36</v>
      </c>
      <c r="E5" s="20">
        <v>4973018.67</v>
      </c>
      <c r="F5" s="23">
        <v>6930385.4000000004</v>
      </c>
    </row>
    <row r="6" spans="1:6" x14ac:dyDescent="0.2">
      <c r="A6" s="9" t="s">
        <v>23</v>
      </c>
      <c r="B6" s="20">
        <v>1387.22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2376631.59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766149.03</v>
      </c>
      <c r="F11" s="23">
        <v>766149.03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40355319.090000004</v>
      </c>
      <c r="C13" s="22">
        <f>SUM(C5:C11)</f>
        <v>21272885.23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5739167.7000000002</v>
      </c>
      <c r="F14" s="27">
        <f>SUM(F5:F12)</f>
        <v>7696534.4300000006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291961408.08999997</v>
      </c>
      <c r="C18" s="20">
        <v>288801608.45999998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124792542.23</v>
      </c>
      <c r="C19" s="20">
        <v>123620210.56999999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-104024906.03</v>
      </c>
      <c r="C21" s="20">
        <v>-98243684.370000005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312729044.28999996</v>
      </c>
      <c r="C26" s="22">
        <f>SUM(C16:C24)</f>
        <v>314178134.65999997</v>
      </c>
      <c r="D26" s="12" t="s">
        <v>50</v>
      </c>
      <c r="E26" s="22">
        <f>SUM(E24+E14)</f>
        <v>5739167.7000000002</v>
      </c>
      <c r="F26" s="27">
        <f>SUM(F14+F24)</f>
        <v>7696534.4300000006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353084363.38</v>
      </c>
      <c r="C28" s="22">
        <f>C13+C26</f>
        <v>335451019.88999999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454387622.56999999</v>
      </c>
      <c r="F30" s="27">
        <f>SUM(F31:F33)</f>
        <v>439773252.38</v>
      </c>
    </row>
    <row r="31" spans="1:6" x14ac:dyDescent="0.2">
      <c r="A31" s="16"/>
      <c r="B31" s="14"/>
      <c r="C31" s="15"/>
      <c r="D31" s="9" t="s">
        <v>2</v>
      </c>
      <c r="E31" s="20">
        <v>448244301.32999998</v>
      </c>
      <c r="F31" s="23">
        <v>433629931.13999999</v>
      </c>
    </row>
    <row r="32" spans="1:6" x14ac:dyDescent="0.2">
      <c r="A32" s="16"/>
      <c r="B32" s="14"/>
      <c r="C32" s="15"/>
      <c r="D32" s="9" t="s">
        <v>13</v>
      </c>
      <c r="E32" s="20">
        <v>6143321.2400000002</v>
      </c>
      <c r="F32" s="23">
        <v>6143321.2400000002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-107042426.89</v>
      </c>
      <c r="F35" s="27">
        <f>SUM(F36:F40)</f>
        <v>-112018766.92</v>
      </c>
    </row>
    <row r="36" spans="1:6" x14ac:dyDescent="0.2">
      <c r="A36" s="16"/>
      <c r="B36" s="14"/>
      <c r="C36" s="15"/>
      <c r="D36" s="9" t="s">
        <v>46</v>
      </c>
      <c r="E36" s="20">
        <v>9180789.0700000003</v>
      </c>
      <c r="F36" s="23">
        <v>8528073.8399999999</v>
      </c>
    </row>
    <row r="37" spans="1:6" x14ac:dyDescent="0.2">
      <c r="A37" s="16"/>
      <c r="B37" s="14"/>
      <c r="C37" s="15"/>
      <c r="D37" s="9" t="s">
        <v>14</v>
      </c>
      <c r="E37" s="20">
        <v>-116223306.04000001</v>
      </c>
      <c r="F37" s="23">
        <v>-120546930.84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90.08</v>
      </c>
      <c r="F39" s="23">
        <v>90.08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347345195.68000001</v>
      </c>
      <c r="F46" s="27">
        <f>SUM(F42+F35+F30)</f>
        <v>327754485.45999998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353084363.38</v>
      </c>
      <c r="F48" s="22">
        <f>F46+F26</f>
        <v>335451019.88999999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61" spans="1:6" x14ac:dyDescent="0.2">
      <c r="A61" s="28" t="s">
        <v>61</v>
      </c>
      <c r="B61" s="29"/>
      <c r="C61" s="30"/>
      <c r="D61" s="31" t="s">
        <v>63</v>
      </c>
    </row>
    <row r="62" spans="1:6" x14ac:dyDescent="0.2">
      <c r="A62" s="28" t="s">
        <v>62</v>
      </c>
      <c r="B62" s="29"/>
      <c r="C62" s="30"/>
      <c r="D62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2024-01-30T20:06:13Z</cp:lastPrinted>
  <dcterms:created xsi:type="dcterms:W3CDTF">2012-12-11T20:26:08Z</dcterms:created>
  <dcterms:modified xsi:type="dcterms:W3CDTF">2024-02-08T19:38:06Z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