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esktop\UPG 2022\Publicaciones página UPG\3er trim 2022\9-INFORMACION-DISCIPLINA-FINANCIERA\FORMATO-6A-EAEPE-COG\"/>
    </mc:Choice>
  </mc:AlternateContent>
  <bookViews>
    <workbookView xWindow="0" yWindow="0" windowWidth="21570" windowHeight="8085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H151" i="1"/>
  <c r="E151" i="1"/>
  <c r="E150" i="1"/>
  <c r="H150" i="1" s="1"/>
  <c r="E149" i="1"/>
  <c r="H149" i="1" s="1"/>
  <c r="E148" i="1"/>
  <c r="E145" i="1" s="1"/>
  <c r="H145" i="1" s="1"/>
  <c r="H147" i="1"/>
  <c r="E147" i="1"/>
  <c r="E146" i="1"/>
  <c r="H146" i="1" s="1"/>
  <c r="G145" i="1"/>
  <c r="F145" i="1"/>
  <c r="D145" i="1"/>
  <c r="C145" i="1"/>
  <c r="E144" i="1"/>
  <c r="H144" i="1" s="1"/>
  <c r="E143" i="1"/>
  <c r="H143" i="1" s="1"/>
  <c r="E142" i="1"/>
  <c r="E141" i="1" s="1"/>
  <c r="H141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E132" i="1" s="1"/>
  <c r="H132" i="1" s="1"/>
  <c r="H135" i="1"/>
  <c r="E135" i="1"/>
  <c r="E134" i="1"/>
  <c r="H134" i="1" s="1"/>
  <c r="E133" i="1"/>
  <c r="H133" i="1" s="1"/>
  <c r="G132" i="1"/>
  <c r="F132" i="1"/>
  <c r="D132" i="1"/>
  <c r="C132" i="1"/>
  <c r="E131" i="1"/>
  <c r="H131" i="1" s="1"/>
  <c r="E130" i="1"/>
  <c r="E128" i="1" s="1"/>
  <c r="H128" i="1" s="1"/>
  <c r="H129" i="1"/>
  <c r="E129" i="1"/>
  <c r="G128" i="1"/>
  <c r="F128" i="1"/>
  <c r="D128" i="1"/>
  <c r="C128" i="1"/>
  <c r="E127" i="1"/>
  <c r="H127" i="1" s="1"/>
  <c r="E126" i="1"/>
  <c r="H126" i="1" s="1"/>
  <c r="E125" i="1"/>
  <c r="H125" i="1" s="1"/>
  <c r="E124" i="1"/>
  <c r="E118" i="1" s="1"/>
  <c r="H118" i="1" s="1"/>
  <c r="H123" i="1"/>
  <c r="E123" i="1"/>
  <c r="E122" i="1"/>
  <c r="H122" i="1" s="1"/>
  <c r="E121" i="1"/>
  <c r="H121" i="1" s="1"/>
  <c r="E120" i="1"/>
  <c r="H120" i="1" s="1"/>
  <c r="E119" i="1"/>
  <c r="H119" i="1" s="1"/>
  <c r="G118" i="1"/>
  <c r="F118" i="1"/>
  <c r="D118" i="1"/>
  <c r="C118" i="1"/>
  <c r="H117" i="1"/>
  <c r="E117" i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E108" i="1" s="1"/>
  <c r="H108" i="1" s="1"/>
  <c r="H109" i="1"/>
  <c r="E109" i="1"/>
  <c r="G108" i="1"/>
  <c r="F108" i="1"/>
  <c r="D108" i="1"/>
  <c r="C108" i="1"/>
  <c r="E107" i="1"/>
  <c r="H107" i="1" s="1"/>
  <c r="E106" i="1"/>
  <c r="H106" i="1" s="1"/>
  <c r="E105" i="1"/>
  <c r="H105" i="1" s="1"/>
  <c r="E104" i="1"/>
  <c r="E98" i="1" s="1"/>
  <c r="H98" i="1" s="1"/>
  <c r="H103" i="1"/>
  <c r="E103" i="1"/>
  <c r="E102" i="1"/>
  <c r="H102" i="1" s="1"/>
  <c r="E101" i="1"/>
  <c r="H101" i="1" s="1"/>
  <c r="E100" i="1"/>
  <c r="H100" i="1" s="1"/>
  <c r="E99" i="1"/>
  <c r="H99" i="1" s="1"/>
  <c r="G98" i="1"/>
  <c r="F98" i="1"/>
  <c r="D98" i="1"/>
  <c r="C98" i="1"/>
  <c r="H97" i="1"/>
  <c r="E97" i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E88" i="1" s="1"/>
  <c r="H88" i="1" s="1"/>
  <c r="H89" i="1"/>
  <c r="E89" i="1"/>
  <c r="G88" i="1"/>
  <c r="F88" i="1"/>
  <c r="D88" i="1"/>
  <c r="C88" i="1"/>
  <c r="E87" i="1"/>
  <c r="H87" i="1" s="1"/>
  <c r="E86" i="1"/>
  <c r="H86" i="1" s="1"/>
  <c r="E85" i="1"/>
  <c r="H85" i="1" s="1"/>
  <c r="E84" i="1"/>
  <c r="E80" i="1" s="1"/>
  <c r="H83" i="1"/>
  <c r="E83" i="1"/>
  <c r="E82" i="1"/>
  <c r="H82" i="1" s="1"/>
  <c r="E81" i="1"/>
  <c r="H81" i="1" s="1"/>
  <c r="G80" i="1"/>
  <c r="F80" i="1"/>
  <c r="D80" i="1"/>
  <c r="D79" i="1" s="1"/>
  <c r="D154" i="1" s="1"/>
  <c r="C80" i="1"/>
  <c r="C79" i="1" s="1"/>
  <c r="C154" i="1" s="1"/>
  <c r="G79" i="1"/>
  <c r="F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E70" i="1" s="1"/>
  <c r="H70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F4" i="1" s="1"/>
  <c r="F154" i="1" s="1"/>
  <c r="E66" i="1"/>
  <c r="H66" i="1" s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E57" i="1" s="1"/>
  <c r="H57" i="1" s="1"/>
  <c r="H58" i="1"/>
  <c r="E58" i="1"/>
  <c r="G57" i="1"/>
  <c r="F57" i="1"/>
  <c r="D57" i="1"/>
  <c r="C57" i="1"/>
  <c r="E56" i="1"/>
  <c r="H56" i="1" s="1"/>
  <c r="E55" i="1"/>
  <c r="H55" i="1" s="1"/>
  <c r="E54" i="1"/>
  <c r="E53" i="1" s="1"/>
  <c r="H53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H46" i="1"/>
  <c r="E46" i="1"/>
  <c r="E45" i="1"/>
  <c r="H45" i="1" s="1"/>
  <c r="E44" i="1"/>
  <c r="H44" i="1" s="1"/>
  <c r="G43" i="1"/>
  <c r="F43" i="1"/>
  <c r="D43" i="1"/>
  <c r="C43" i="1"/>
  <c r="E42" i="1"/>
  <c r="H42" i="1" s="1"/>
  <c r="E41" i="1"/>
  <c r="H41" i="1" s="1"/>
  <c r="H40" i="1"/>
  <c r="E40" i="1"/>
  <c r="E39" i="1"/>
  <c r="H39" i="1" s="1"/>
  <c r="E38" i="1"/>
  <c r="H38" i="1" s="1"/>
  <c r="E37" i="1"/>
  <c r="H37" i="1" s="1"/>
  <c r="E36" i="1"/>
  <c r="H36" i="1" s="1"/>
  <c r="E35" i="1"/>
  <c r="H35" i="1" s="1"/>
  <c r="E34" i="1"/>
  <c r="E33" i="1" s="1"/>
  <c r="H33" i="1" s="1"/>
  <c r="G33" i="1"/>
  <c r="F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E23" i="1" s="1"/>
  <c r="H23" i="1" s="1"/>
  <c r="H26" i="1"/>
  <c r="E26" i="1"/>
  <c r="E25" i="1"/>
  <c r="H25" i="1" s="1"/>
  <c r="E24" i="1"/>
  <c r="H24" i="1" s="1"/>
  <c r="G23" i="1"/>
  <c r="F23" i="1"/>
  <c r="D23" i="1"/>
  <c r="C23" i="1"/>
  <c r="E22" i="1"/>
  <c r="H22" i="1" s="1"/>
  <c r="E21" i="1"/>
  <c r="H21" i="1" s="1"/>
  <c r="H20" i="1"/>
  <c r="E20" i="1"/>
  <c r="E19" i="1"/>
  <c r="H19" i="1" s="1"/>
  <c r="E18" i="1"/>
  <c r="H18" i="1" s="1"/>
  <c r="E17" i="1"/>
  <c r="H17" i="1" s="1"/>
  <c r="E16" i="1"/>
  <c r="H16" i="1" s="1"/>
  <c r="E15" i="1"/>
  <c r="H15" i="1" s="1"/>
  <c r="E14" i="1"/>
  <c r="E13" i="1" s="1"/>
  <c r="H13" i="1" s="1"/>
  <c r="G13" i="1"/>
  <c r="G4" i="1" s="1"/>
  <c r="G154" i="1" s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5" i="1" s="1"/>
  <c r="H6" i="1"/>
  <c r="E6" i="1"/>
  <c r="G5" i="1"/>
  <c r="F5" i="1"/>
  <c r="D5" i="1"/>
  <c r="C5" i="1"/>
  <c r="D4" i="1"/>
  <c r="C4" i="1"/>
  <c r="E79" i="1" l="1"/>
  <c r="H59" i="1"/>
  <c r="H71" i="1"/>
  <c r="H84" i="1"/>
  <c r="H80" i="1" s="1"/>
  <c r="H79" i="1" s="1"/>
  <c r="H90" i="1"/>
  <c r="H104" i="1"/>
  <c r="H110" i="1"/>
  <c r="H124" i="1"/>
  <c r="H130" i="1"/>
  <c r="H136" i="1"/>
  <c r="H142" i="1"/>
  <c r="H148" i="1"/>
  <c r="H27" i="1"/>
  <c r="H34" i="1"/>
  <c r="E43" i="1"/>
  <c r="H43" i="1" s="1"/>
  <c r="H4" i="1" s="1"/>
  <c r="H154" i="1" s="1"/>
  <c r="E5" i="1"/>
  <c r="H14" i="1"/>
  <c r="H54" i="1"/>
  <c r="E4" i="1" l="1"/>
  <c r="E154" i="1" s="1"/>
</calcChain>
</file>

<file path=xl/sharedStrings.xml><?xml version="1.0" encoding="utf-8"?>
<sst xmlns="http://schemas.openxmlformats.org/spreadsheetml/2006/main" count="280" uniqueCount="207">
  <si>
    <t>UNIVERSIDAD POLITÉCNICA DE GUANAJUATO
Clasificación por Objeto del Gasto (Capítulo y Concepto)
al 30 de Septiembre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</si>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</sst>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topLeftCell="A139" workbookViewId="0">
      <selection activeCell="C162" sqref="C162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84208909.350000009</v>
      </c>
      <c r="D4" s="15">
        <f t="shared" ref="D4:H4" si="0">D5+D13+D23+D33+D43+D53+D57+D66+D70</f>
        <v>9143996.8000000007</v>
      </c>
      <c r="E4" s="15">
        <f t="shared" si="0"/>
        <v>93352906.150000021</v>
      </c>
      <c r="F4" s="15">
        <f t="shared" si="0"/>
        <v>67109466.079999983</v>
      </c>
      <c r="G4" s="15">
        <f t="shared" si="0"/>
        <v>67109466.079999983</v>
      </c>
      <c r="H4" s="15">
        <f t="shared" si="0"/>
        <v>26243440.070000008</v>
      </c>
    </row>
    <row r="5" spans="1:8">
      <c r="A5" s="16" t="s">
        <v>10</v>
      </c>
      <c r="B5" s="17"/>
      <c r="C5" s="18">
        <f>SUM(C6:C12)</f>
        <v>56145354.18</v>
      </c>
      <c r="D5" s="18">
        <f t="shared" ref="D5:H5" si="1">SUM(D6:D12)</f>
        <v>2000000</v>
      </c>
      <c r="E5" s="18">
        <f t="shared" si="1"/>
        <v>58145354.18</v>
      </c>
      <c r="F5" s="18">
        <f t="shared" si="1"/>
        <v>48043885.719999999</v>
      </c>
      <c r="G5" s="18">
        <f t="shared" si="1"/>
        <v>48043885.719999999</v>
      </c>
      <c r="H5" s="18">
        <f t="shared" si="1"/>
        <v>10101468.460000001</v>
      </c>
    </row>
    <row r="6" spans="1:8">
      <c r="A6" s="19" t="s">
        <v>11</v>
      </c>
      <c r="B6" s="20" t="s">
        <v>12</v>
      </c>
      <c r="C6" s="21">
        <v>26273759.710000001</v>
      </c>
      <c r="D6" s="21">
        <v>2000000</v>
      </c>
      <c r="E6" s="21">
        <f>C6+D6</f>
        <v>28273759.710000001</v>
      </c>
      <c r="F6" s="21">
        <v>23744345.18</v>
      </c>
      <c r="G6" s="21">
        <v>23744345.18</v>
      </c>
      <c r="H6" s="21">
        <f>E6-F6</f>
        <v>4529414.5300000012</v>
      </c>
    </row>
    <row r="7" spans="1:8">
      <c r="A7" s="19" t="s">
        <v>13</v>
      </c>
      <c r="B7" s="20" t="s">
        <v>14</v>
      </c>
      <c r="C7" s="21">
        <v>12371327.58</v>
      </c>
      <c r="D7" s="21">
        <v>0</v>
      </c>
      <c r="E7" s="21">
        <f t="shared" ref="E7:E12" si="2">C7+D7</f>
        <v>12371327.58</v>
      </c>
      <c r="F7" s="21">
        <v>11353863.460000001</v>
      </c>
      <c r="G7" s="21">
        <v>11353863.460000001</v>
      </c>
      <c r="H7" s="21">
        <f t="shared" ref="H7:H70" si="3">E7-F7</f>
        <v>1017464.1199999992</v>
      </c>
    </row>
    <row r="8" spans="1:8">
      <c r="A8" s="19" t="s">
        <v>15</v>
      </c>
      <c r="B8" s="20" t="s">
        <v>16</v>
      </c>
      <c r="C8" s="21">
        <v>1395572.9</v>
      </c>
      <c r="D8" s="21">
        <v>0</v>
      </c>
      <c r="E8" s="21">
        <f t="shared" si="2"/>
        <v>1395572.9</v>
      </c>
      <c r="F8" s="21">
        <v>551168.31999999995</v>
      </c>
      <c r="G8" s="21">
        <v>551168.31999999995</v>
      </c>
      <c r="H8" s="21">
        <f t="shared" si="3"/>
        <v>844404.58</v>
      </c>
    </row>
    <row r="9" spans="1:8">
      <c r="A9" s="19" t="s">
        <v>17</v>
      </c>
      <c r="B9" s="20" t="s">
        <v>18</v>
      </c>
      <c r="C9" s="21">
        <v>6128366.0999999996</v>
      </c>
      <c r="D9" s="21">
        <v>202613.24</v>
      </c>
      <c r="E9" s="21">
        <f t="shared" si="2"/>
        <v>6330979.3399999999</v>
      </c>
      <c r="F9" s="21">
        <v>5439170.4400000004</v>
      </c>
      <c r="G9" s="21">
        <v>5439170.4400000004</v>
      </c>
      <c r="H9" s="21">
        <f t="shared" si="3"/>
        <v>891808.89999999944</v>
      </c>
    </row>
    <row r="10" spans="1:8">
      <c r="A10" s="19" t="s">
        <v>19</v>
      </c>
      <c r="B10" s="20" t="s">
        <v>20</v>
      </c>
      <c r="C10" s="21">
        <v>8880356.9900000002</v>
      </c>
      <c r="D10" s="21">
        <v>590952.80000000005</v>
      </c>
      <c r="E10" s="21">
        <f t="shared" si="2"/>
        <v>9471309.790000001</v>
      </c>
      <c r="F10" s="21">
        <v>6955338.3200000003</v>
      </c>
      <c r="G10" s="21">
        <v>6955338.3200000003</v>
      </c>
      <c r="H10" s="21">
        <f t="shared" si="3"/>
        <v>2515971.4700000007</v>
      </c>
    </row>
    <row r="11" spans="1:8">
      <c r="A11" s="19" t="s">
        <v>21</v>
      </c>
      <c r="B11" s="20" t="s">
        <v>22</v>
      </c>
      <c r="C11" s="21">
        <v>1044470.9</v>
      </c>
      <c r="D11" s="21">
        <v>-793566.04</v>
      </c>
      <c r="E11" s="21">
        <f t="shared" si="2"/>
        <v>250904.86</v>
      </c>
      <c r="F11" s="21">
        <v>0</v>
      </c>
      <c r="G11" s="21">
        <v>0</v>
      </c>
      <c r="H11" s="21">
        <f t="shared" si="3"/>
        <v>250904.86</v>
      </c>
    </row>
    <row r="12" spans="1:8">
      <c r="A12" s="19" t="s">
        <v>23</v>
      </c>
      <c r="B12" s="20" t="s">
        <v>24</v>
      </c>
      <c r="C12" s="21">
        <v>51500</v>
      </c>
      <c r="D12" s="21">
        <v>0</v>
      </c>
      <c r="E12" s="21">
        <f t="shared" si="2"/>
        <v>51500</v>
      </c>
      <c r="F12" s="21">
        <v>0</v>
      </c>
      <c r="G12" s="21">
        <v>0</v>
      </c>
      <c r="H12" s="21">
        <f t="shared" si="3"/>
        <v>51500</v>
      </c>
    </row>
    <row r="13" spans="1:8">
      <c r="A13" s="16" t="s">
        <v>25</v>
      </c>
      <c r="B13" s="17"/>
      <c r="C13" s="18">
        <f>SUM(C14:C22)</f>
        <v>4163139</v>
      </c>
      <c r="D13" s="18">
        <f t="shared" ref="D13:G13" si="4">SUM(D14:D22)</f>
        <v>811676.92999999993</v>
      </c>
      <c r="E13" s="18">
        <f t="shared" si="4"/>
        <v>4974815.9300000006</v>
      </c>
      <c r="F13" s="18">
        <f t="shared" si="4"/>
        <v>2391129.79</v>
      </c>
      <c r="G13" s="18">
        <f t="shared" si="4"/>
        <v>2391129.79</v>
      </c>
      <c r="H13" s="18">
        <f t="shared" si="3"/>
        <v>2583686.1400000006</v>
      </c>
    </row>
    <row r="14" spans="1:8">
      <c r="A14" s="19" t="s">
        <v>26</v>
      </c>
      <c r="B14" s="20" t="s">
        <v>27</v>
      </c>
      <c r="C14" s="21">
        <v>2016080</v>
      </c>
      <c r="D14" s="21">
        <v>802371.25</v>
      </c>
      <c r="E14" s="21">
        <f t="shared" ref="E14:E22" si="5">C14+D14</f>
        <v>2818451.25</v>
      </c>
      <c r="F14" s="21">
        <v>1242992.8999999999</v>
      </c>
      <c r="G14" s="21">
        <v>1242992.8999999999</v>
      </c>
      <c r="H14" s="21">
        <f t="shared" si="3"/>
        <v>1575458.35</v>
      </c>
    </row>
    <row r="15" spans="1:8">
      <c r="A15" s="19" t="s">
        <v>28</v>
      </c>
      <c r="B15" s="20" t="s">
        <v>29</v>
      </c>
      <c r="C15" s="21">
        <v>132000</v>
      </c>
      <c r="D15" s="21">
        <v>613</v>
      </c>
      <c r="E15" s="21">
        <f t="shared" si="5"/>
        <v>132613</v>
      </c>
      <c r="F15" s="21">
        <v>71444.039999999994</v>
      </c>
      <c r="G15" s="21">
        <v>71444.039999999994</v>
      </c>
      <c r="H15" s="21">
        <f t="shared" si="3"/>
        <v>61168.960000000006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395309</v>
      </c>
      <c r="D17" s="21">
        <v>-6215.77</v>
      </c>
      <c r="E17" s="21">
        <f t="shared" si="5"/>
        <v>389093.23</v>
      </c>
      <c r="F17" s="21">
        <v>217091.22</v>
      </c>
      <c r="G17" s="21">
        <v>217091.22</v>
      </c>
      <c r="H17" s="21">
        <f t="shared" si="3"/>
        <v>172002.00999999998</v>
      </c>
    </row>
    <row r="18" spans="1:8">
      <c r="A18" s="19" t="s">
        <v>34</v>
      </c>
      <c r="B18" s="20" t="s">
        <v>35</v>
      </c>
      <c r="C18" s="21">
        <v>336000</v>
      </c>
      <c r="D18" s="21">
        <v>-19560</v>
      </c>
      <c r="E18" s="21">
        <f t="shared" si="5"/>
        <v>316440</v>
      </c>
      <c r="F18" s="21">
        <v>143087.42000000001</v>
      </c>
      <c r="G18" s="21">
        <v>143087.42000000001</v>
      </c>
      <c r="H18" s="21">
        <f t="shared" si="3"/>
        <v>173352.58</v>
      </c>
    </row>
    <row r="19" spans="1:8">
      <c r="A19" s="19" t="s">
        <v>36</v>
      </c>
      <c r="B19" s="20" t="s">
        <v>37</v>
      </c>
      <c r="C19" s="21">
        <v>546200</v>
      </c>
      <c r="D19" s="21">
        <v>74043.75</v>
      </c>
      <c r="E19" s="21">
        <f t="shared" si="5"/>
        <v>620243.75</v>
      </c>
      <c r="F19" s="21">
        <v>374043.75</v>
      </c>
      <c r="G19" s="21">
        <v>374043.75</v>
      </c>
      <c r="H19" s="21">
        <f t="shared" si="3"/>
        <v>246200</v>
      </c>
    </row>
    <row r="20" spans="1:8">
      <c r="A20" s="19" t="s">
        <v>38</v>
      </c>
      <c r="B20" s="20" t="s">
        <v>39</v>
      </c>
      <c r="C20" s="21">
        <v>132000</v>
      </c>
      <c r="D20" s="21">
        <v>-287.18</v>
      </c>
      <c r="E20" s="21">
        <f t="shared" si="5"/>
        <v>131712.82</v>
      </c>
      <c r="F20" s="21">
        <v>108652.5</v>
      </c>
      <c r="G20" s="21">
        <v>108652.5</v>
      </c>
      <c r="H20" s="21">
        <f t="shared" si="3"/>
        <v>23060.320000000007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605550</v>
      </c>
      <c r="D22" s="21">
        <v>-39288.120000000003</v>
      </c>
      <c r="E22" s="21">
        <f t="shared" si="5"/>
        <v>566261.88</v>
      </c>
      <c r="F22" s="21">
        <v>233817.96</v>
      </c>
      <c r="G22" s="21">
        <v>233817.96</v>
      </c>
      <c r="H22" s="21">
        <f t="shared" si="3"/>
        <v>332443.92000000004</v>
      </c>
    </row>
    <row r="23" spans="1:8">
      <c r="A23" s="16" t="s">
        <v>44</v>
      </c>
      <c r="B23" s="17"/>
      <c r="C23" s="18">
        <f>SUM(C24:C32)</f>
        <v>19138712.990000002</v>
      </c>
      <c r="D23" s="18">
        <f t="shared" ref="D23:G23" si="6">SUM(D24:D32)</f>
        <v>870194.94000000029</v>
      </c>
      <c r="E23" s="18">
        <f t="shared" si="6"/>
        <v>20008907.930000003</v>
      </c>
      <c r="F23" s="18">
        <f t="shared" si="6"/>
        <v>11238660.519999998</v>
      </c>
      <c r="G23" s="18">
        <f t="shared" si="6"/>
        <v>11238660.519999998</v>
      </c>
      <c r="H23" s="18">
        <f t="shared" si="3"/>
        <v>8770247.4100000057</v>
      </c>
    </row>
    <row r="24" spans="1:8">
      <c r="A24" s="19" t="s">
        <v>45</v>
      </c>
      <c r="B24" s="20" t="s">
        <v>46</v>
      </c>
      <c r="C24" s="21">
        <v>4161299.23</v>
      </c>
      <c r="D24" s="21">
        <v>-1011167.89</v>
      </c>
      <c r="E24" s="21">
        <f t="shared" ref="E24:E32" si="7">C24+D24</f>
        <v>3150131.34</v>
      </c>
      <c r="F24" s="21">
        <v>2734100.3</v>
      </c>
      <c r="G24" s="21">
        <v>2734100.3</v>
      </c>
      <c r="H24" s="21">
        <f t="shared" si="3"/>
        <v>416031.04000000004</v>
      </c>
    </row>
    <row r="25" spans="1:8">
      <c r="A25" s="19" t="s">
        <v>47</v>
      </c>
      <c r="B25" s="20" t="s">
        <v>48</v>
      </c>
      <c r="C25" s="21">
        <v>1710124</v>
      </c>
      <c r="D25" s="21">
        <v>38929.730000000003</v>
      </c>
      <c r="E25" s="21">
        <f t="shared" si="7"/>
        <v>1749053.73</v>
      </c>
      <c r="F25" s="21">
        <v>272634.59999999998</v>
      </c>
      <c r="G25" s="21">
        <v>272634.59999999998</v>
      </c>
      <c r="H25" s="21">
        <f t="shared" si="3"/>
        <v>1476419.13</v>
      </c>
    </row>
    <row r="26" spans="1:8">
      <c r="A26" s="19" t="s">
        <v>49</v>
      </c>
      <c r="B26" s="20" t="s">
        <v>50</v>
      </c>
      <c r="C26" s="21">
        <v>6185562.7400000002</v>
      </c>
      <c r="D26" s="21">
        <v>-679285.86</v>
      </c>
      <c r="E26" s="21">
        <f t="shared" si="7"/>
        <v>5506276.8799999999</v>
      </c>
      <c r="F26" s="21">
        <v>2374786.33</v>
      </c>
      <c r="G26" s="21">
        <v>2374786.33</v>
      </c>
      <c r="H26" s="21">
        <f t="shared" si="3"/>
        <v>3131490.55</v>
      </c>
    </row>
    <row r="27" spans="1:8">
      <c r="A27" s="19" t="s">
        <v>51</v>
      </c>
      <c r="B27" s="20" t="s">
        <v>52</v>
      </c>
      <c r="C27" s="21">
        <v>1312265.51</v>
      </c>
      <c r="D27" s="21">
        <v>-45842.16</v>
      </c>
      <c r="E27" s="21">
        <f t="shared" si="7"/>
        <v>1266423.3500000001</v>
      </c>
      <c r="F27" s="21">
        <v>362728.76</v>
      </c>
      <c r="G27" s="21">
        <v>362728.76</v>
      </c>
      <c r="H27" s="21">
        <f t="shared" si="3"/>
        <v>903694.59000000008</v>
      </c>
    </row>
    <row r="28" spans="1:8">
      <c r="A28" s="19" t="s">
        <v>53</v>
      </c>
      <c r="B28" s="20" t="s">
        <v>54</v>
      </c>
      <c r="C28" s="21">
        <v>2086000</v>
      </c>
      <c r="D28" s="21">
        <v>3791699.41</v>
      </c>
      <c r="E28" s="21">
        <f t="shared" si="7"/>
        <v>5877699.4100000001</v>
      </c>
      <c r="F28" s="21">
        <v>4209541.92</v>
      </c>
      <c r="G28" s="21">
        <v>4209541.92</v>
      </c>
      <c r="H28" s="21">
        <f t="shared" si="3"/>
        <v>1668157.4900000002</v>
      </c>
    </row>
    <row r="29" spans="1:8">
      <c r="A29" s="19" t="s">
        <v>55</v>
      </c>
      <c r="B29" s="20" t="s">
        <v>56</v>
      </c>
      <c r="C29" s="21">
        <v>245500</v>
      </c>
      <c r="D29" s="21">
        <v>-50000</v>
      </c>
      <c r="E29" s="21">
        <f t="shared" si="7"/>
        <v>195500</v>
      </c>
      <c r="F29" s="21">
        <v>22420.04</v>
      </c>
      <c r="G29" s="21">
        <v>22420.04</v>
      </c>
      <c r="H29" s="21">
        <f t="shared" si="3"/>
        <v>173079.96</v>
      </c>
    </row>
    <row r="30" spans="1:8">
      <c r="A30" s="19" t="s">
        <v>57</v>
      </c>
      <c r="B30" s="20" t="s">
        <v>58</v>
      </c>
      <c r="C30" s="21">
        <v>488000</v>
      </c>
      <c r="D30" s="21">
        <v>-134275.4</v>
      </c>
      <c r="E30" s="21">
        <f t="shared" si="7"/>
        <v>353724.6</v>
      </c>
      <c r="F30" s="21">
        <v>175868.6</v>
      </c>
      <c r="G30" s="21">
        <v>175868.6</v>
      </c>
      <c r="H30" s="21">
        <f t="shared" si="3"/>
        <v>177855.99999999997</v>
      </c>
    </row>
    <row r="31" spans="1:8">
      <c r="A31" s="19" t="s">
        <v>59</v>
      </c>
      <c r="B31" s="20" t="s">
        <v>60</v>
      </c>
      <c r="C31" s="21">
        <v>2289505.14</v>
      </c>
      <c r="D31" s="21">
        <v>-1056030.32</v>
      </c>
      <c r="E31" s="21">
        <f t="shared" si="7"/>
        <v>1233474.82</v>
      </c>
      <c r="F31" s="21">
        <v>433612.2</v>
      </c>
      <c r="G31" s="21">
        <v>433612.2</v>
      </c>
      <c r="H31" s="21">
        <f t="shared" si="3"/>
        <v>799862.62000000011</v>
      </c>
    </row>
    <row r="32" spans="1:8">
      <c r="A32" s="19" t="s">
        <v>61</v>
      </c>
      <c r="B32" s="20" t="s">
        <v>62</v>
      </c>
      <c r="C32" s="21">
        <v>660456.37</v>
      </c>
      <c r="D32" s="21">
        <v>16167.43</v>
      </c>
      <c r="E32" s="21">
        <f t="shared" si="7"/>
        <v>676623.8</v>
      </c>
      <c r="F32" s="21">
        <v>652967.77</v>
      </c>
      <c r="G32" s="21">
        <v>652967.77</v>
      </c>
      <c r="H32" s="21">
        <f t="shared" si="3"/>
        <v>23656.030000000028</v>
      </c>
    </row>
    <row r="33" spans="1:8">
      <c r="A33" s="16" t="s">
        <v>63</v>
      </c>
      <c r="B33" s="17"/>
      <c r="C33" s="18">
        <f>SUM(C34:C42)</f>
        <v>1784380.5</v>
      </c>
      <c r="D33" s="18">
        <f t="shared" ref="D33:G33" si="8">SUM(D34:D42)</f>
        <v>-291391.55</v>
      </c>
      <c r="E33" s="18">
        <f t="shared" si="8"/>
        <v>1492988.95</v>
      </c>
      <c r="F33" s="18">
        <f t="shared" si="8"/>
        <v>662869.55000000005</v>
      </c>
      <c r="G33" s="18">
        <f t="shared" si="8"/>
        <v>662869.55000000005</v>
      </c>
      <c r="H33" s="18">
        <f t="shared" si="3"/>
        <v>830119.39999999991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1784380.5</v>
      </c>
      <c r="D37" s="21">
        <v>-291391.55</v>
      </c>
      <c r="E37" s="21">
        <f t="shared" si="9"/>
        <v>1492988.95</v>
      </c>
      <c r="F37" s="21">
        <v>662869.55000000005</v>
      </c>
      <c r="G37" s="21">
        <v>662869.55000000005</v>
      </c>
      <c r="H37" s="21">
        <f t="shared" si="3"/>
        <v>830119.39999999991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2977322.68</v>
      </c>
      <c r="D43" s="18">
        <f t="shared" ref="D43:G43" si="10">SUM(D44:D52)</f>
        <v>1575270</v>
      </c>
      <c r="E43" s="18">
        <f t="shared" si="10"/>
        <v>4552592.6800000006</v>
      </c>
      <c r="F43" s="18">
        <f t="shared" si="10"/>
        <v>753306.3</v>
      </c>
      <c r="G43" s="18">
        <f t="shared" si="10"/>
        <v>753306.3</v>
      </c>
      <c r="H43" s="18">
        <f t="shared" si="3"/>
        <v>3799286.3800000008</v>
      </c>
    </row>
    <row r="44" spans="1:8">
      <c r="A44" s="19" t="s">
        <v>81</v>
      </c>
      <c r="B44" s="20" t="s">
        <v>82</v>
      </c>
      <c r="C44" s="21">
        <v>2767932.08</v>
      </c>
      <c r="D44" s="21">
        <v>135000</v>
      </c>
      <c r="E44" s="21">
        <f t="shared" ref="E44:E52" si="11">C44+D44</f>
        <v>2902932.08</v>
      </c>
      <c r="F44" s="21">
        <v>7950</v>
      </c>
      <c r="G44" s="21">
        <v>7950</v>
      </c>
      <c r="H44" s="21">
        <f t="shared" si="3"/>
        <v>2894982.08</v>
      </c>
    </row>
    <row r="45" spans="1:8">
      <c r="A45" s="19" t="s">
        <v>83</v>
      </c>
      <c r="B45" s="20" t="s">
        <v>84</v>
      </c>
      <c r="C45" s="21"/>
      <c r="D45" s="21"/>
      <c r="E45" s="21">
        <f t="shared" si="11"/>
        <v>0</v>
      </c>
      <c r="F45" s="21"/>
      <c r="G45" s="21"/>
      <c r="H45" s="21">
        <f t="shared" si="3"/>
        <v>0</v>
      </c>
    </row>
    <row r="46" spans="1:8">
      <c r="A46" s="19" t="s">
        <v>85</v>
      </c>
      <c r="B46" s="20" t="s">
        <v>86</v>
      </c>
      <c r="C46" s="21">
        <v>109390.6</v>
      </c>
      <c r="D46" s="21">
        <v>1103105.8</v>
      </c>
      <c r="E46" s="21">
        <f t="shared" si="11"/>
        <v>1212496.4000000001</v>
      </c>
      <c r="F46" s="21">
        <v>481689.66</v>
      </c>
      <c r="G46" s="21">
        <v>481689.66</v>
      </c>
      <c r="H46" s="21">
        <f t="shared" si="3"/>
        <v>730806.74000000022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100000</v>
      </c>
      <c r="D49" s="21">
        <v>337164.2</v>
      </c>
      <c r="E49" s="21">
        <f t="shared" si="11"/>
        <v>437164.2</v>
      </c>
      <c r="F49" s="21">
        <v>263666.64</v>
      </c>
      <c r="G49" s="21">
        <v>263666.64</v>
      </c>
      <c r="H49" s="21">
        <f t="shared" si="3"/>
        <v>173497.56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4178246.48</v>
      </c>
      <c r="E53" s="18">
        <f t="shared" si="12"/>
        <v>4178246.48</v>
      </c>
      <c r="F53" s="18">
        <f t="shared" si="12"/>
        <v>4019614.2</v>
      </c>
      <c r="G53" s="18">
        <f t="shared" si="12"/>
        <v>4019614.2</v>
      </c>
      <c r="H53" s="18">
        <f t="shared" si="3"/>
        <v>158632.2799999998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4178246.48</v>
      </c>
      <c r="E55" s="21">
        <f t="shared" si="13"/>
        <v>4178246.48</v>
      </c>
      <c r="F55" s="21">
        <v>4019614.2</v>
      </c>
      <c r="G55" s="21">
        <v>4019614.2</v>
      </c>
      <c r="H55" s="21">
        <f t="shared" si="3"/>
        <v>158632.2799999998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36608478</v>
      </c>
      <c r="D79" s="25">
        <f t="shared" ref="D79:H79" si="21">D80+D88+D98+D108+D118+D128+D132+D141+D145</f>
        <v>3074422.86</v>
      </c>
      <c r="E79" s="25">
        <f t="shared" si="21"/>
        <v>39682900.859999999</v>
      </c>
      <c r="F79" s="25">
        <f t="shared" si="21"/>
        <v>24001231</v>
      </c>
      <c r="G79" s="25">
        <f t="shared" si="21"/>
        <v>24001231</v>
      </c>
      <c r="H79" s="25">
        <f t="shared" si="21"/>
        <v>15681669.859999999</v>
      </c>
    </row>
    <row r="80" spans="1:8">
      <c r="A80" s="28" t="s">
        <v>10</v>
      </c>
      <c r="B80" s="29"/>
      <c r="C80" s="25">
        <f>SUM(C81:C87)</f>
        <v>26766035.079999998</v>
      </c>
      <c r="D80" s="25">
        <f t="shared" ref="D80:H80" si="22">SUM(D81:D87)</f>
        <v>3000000</v>
      </c>
      <c r="E80" s="25">
        <f t="shared" si="22"/>
        <v>29766035.079999998</v>
      </c>
      <c r="F80" s="25">
        <f t="shared" si="22"/>
        <v>18536367.109999999</v>
      </c>
      <c r="G80" s="25">
        <f t="shared" si="22"/>
        <v>18536367.109999999</v>
      </c>
      <c r="H80" s="25">
        <f t="shared" si="22"/>
        <v>11229667.969999999</v>
      </c>
    </row>
    <row r="81" spans="1:8">
      <c r="A81" s="19" t="s">
        <v>145</v>
      </c>
      <c r="B81" s="30" t="s">
        <v>12</v>
      </c>
      <c r="C81" s="31">
        <v>10673670.779999999</v>
      </c>
      <c r="D81" s="31">
        <v>2000000</v>
      </c>
      <c r="E81" s="21">
        <f t="shared" ref="E81:E87" si="23">C81+D81</f>
        <v>12673670.779999999</v>
      </c>
      <c r="F81" s="31">
        <v>8941757.1500000004</v>
      </c>
      <c r="G81" s="31">
        <v>8941757.1500000004</v>
      </c>
      <c r="H81" s="31">
        <f t="shared" ref="H81:H144" si="24">E81-F81</f>
        <v>3731913.629999999</v>
      </c>
    </row>
    <row r="82" spans="1:8">
      <c r="A82" s="19" t="s">
        <v>146</v>
      </c>
      <c r="B82" s="30" t="s">
        <v>14</v>
      </c>
      <c r="C82" s="31">
        <v>6302385.6500000004</v>
      </c>
      <c r="D82" s="31">
        <v>500000</v>
      </c>
      <c r="E82" s="21">
        <f t="shared" si="23"/>
        <v>6802385.6500000004</v>
      </c>
      <c r="F82" s="31">
        <v>4681404.3099999996</v>
      </c>
      <c r="G82" s="31">
        <v>4681404.3099999996</v>
      </c>
      <c r="H82" s="31">
        <f t="shared" si="24"/>
        <v>2120981.3400000008</v>
      </c>
    </row>
    <row r="83" spans="1:8">
      <c r="A83" s="19" t="s">
        <v>147</v>
      </c>
      <c r="B83" s="30" t="s">
        <v>16</v>
      </c>
      <c r="C83" s="31">
        <v>3007000</v>
      </c>
      <c r="D83" s="31">
        <v>0</v>
      </c>
      <c r="E83" s="21">
        <f t="shared" si="23"/>
        <v>3007000</v>
      </c>
      <c r="F83" s="31">
        <v>0</v>
      </c>
      <c r="G83" s="31">
        <v>0</v>
      </c>
      <c r="H83" s="31">
        <f t="shared" si="24"/>
        <v>3007000</v>
      </c>
    </row>
    <row r="84" spans="1:8">
      <c r="A84" s="19" t="s">
        <v>148</v>
      </c>
      <c r="B84" s="30" t="s">
        <v>18</v>
      </c>
      <c r="C84" s="31">
        <v>3349606.15</v>
      </c>
      <c r="D84" s="31">
        <v>289752.3</v>
      </c>
      <c r="E84" s="21">
        <f t="shared" si="23"/>
        <v>3639358.4499999997</v>
      </c>
      <c r="F84" s="31">
        <v>1846469.69</v>
      </c>
      <c r="G84" s="31">
        <v>1846469.69</v>
      </c>
      <c r="H84" s="31">
        <f t="shared" si="24"/>
        <v>1792888.7599999998</v>
      </c>
    </row>
    <row r="85" spans="1:8">
      <c r="A85" s="19" t="s">
        <v>149</v>
      </c>
      <c r="B85" s="30" t="s">
        <v>20</v>
      </c>
      <c r="C85" s="31">
        <v>2181872.5</v>
      </c>
      <c r="D85" s="31">
        <v>1210247.7</v>
      </c>
      <c r="E85" s="21">
        <f t="shared" si="23"/>
        <v>3392120.2</v>
      </c>
      <c r="F85" s="31">
        <v>3066735.96</v>
      </c>
      <c r="G85" s="31">
        <v>3066735.96</v>
      </c>
      <c r="H85" s="31">
        <f t="shared" si="24"/>
        <v>325384.24000000022</v>
      </c>
    </row>
    <row r="86" spans="1:8">
      <c r="A86" s="19" t="s">
        <v>150</v>
      </c>
      <c r="B86" s="30" t="s">
        <v>22</v>
      </c>
      <c r="C86" s="31">
        <v>1000000</v>
      </c>
      <c r="D86" s="31">
        <v>-1000000</v>
      </c>
      <c r="E86" s="21">
        <f t="shared" si="23"/>
        <v>0</v>
      </c>
      <c r="F86" s="31">
        <v>0</v>
      </c>
      <c r="G86" s="31">
        <v>0</v>
      </c>
      <c r="H86" s="31">
        <f t="shared" si="24"/>
        <v>0</v>
      </c>
    </row>
    <row r="87" spans="1:8">
      <c r="A87" s="19" t="s">
        <v>151</v>
      </c>
      <c r="B87" s="30" t="s">
        <v>24</v>
      </c>
      <c r="C87" s="31">
        <v>251500</v>
      </c>
      <c r="D87" s="31">
        <v>0</v>
      </c>
      <c r="E87" s="21">
        <f t="shared" si="23"/>
        <v>251500</v>
      </c>
      <c r="F87" s="31">
        <v>0</v>
      </c>
      <c r="G87" s="31">
        <v>0</v>
      </c>
      <c r="H87" s="31">
        <f t="shared" si="24"/>
        <v>251500</v>
      </c>
    </row>
    <row r="88" spans="1:8">
      <c r="A88" s="28" t="s">
        <v>25</v>
      </c>
      <c r="B88" s="29"/>
      <c r="C88" s="25">
        <f>SUM(C89:C97)</f>
        <v>2048312.52</v>
      </c>
      <c r="D88" s="25">
        <f t="shared" ref="D88:G88" si="25">SUM(D89:D97)</f>
        <v>0</v>
      </c>
      <c r="E88" s="25">
        <f t="shared" si="25"/>
        <v>2048312.52</v>
      </c>
      <c r="F88" s="25">
        <f t="shared" si="25"/>
        <v>588036.01</v>
      </c>
      <c r="G88" s="25">
        <f t="shared" si="25"/>
        <v>588036.01</v>
      </c>
      <c r="H88" s="25">
        <f t="shared" si="24"/>
        <v>1460276.51</v>
      </c>
    </row>
    <row r="89" spans="1:8">
      <c r="A89" s="19" t="s">
        <v>152</v>
      </c>
      <c r="B89" s="30" t="s">
        <v>27</v>
      </c>
      <c r="C89" s="31">
        <v>330000</v>
      </c>
      <c r="D89" s="31">
        <v>-50000</v>
      </c>
      <c r="E89" s="21">
        <f t="shared" ref="E89:E97" si="26">C89+D89</f>
        <v>280000</v>
      </c>
      <c r="F89" s="31">
        <v>107594.22</v>
      </c>
      <c r="G89" s="31">
        <v>107594.22</v>
      </c>
      <c r="H89" s="31">
        <f t="shared" si="24"/>
        <v>172405.78</v>
      </c>
    </row>
    <row r="90" spans="1:8">
      <c r="A90" s="19" t="s">
        <v>153</v>
      </c>
      <c r="B90" s="30" t="s">
        <v>29</v>
      </c>
      <c r="C90" s="31">
        <v>120000</v>
      </c>
      <c r="D90" s="31">
        <v>-80000</v>
      </c>
      <c r="E90" s="21">
        <f t="shared" si="26"/>
        <v>40000</v>
      </c>
      <c r="F90" s="31">
        <v>12338.25</v>
      </c>
      <c r="G90" s="31">
        <v>12338.25</v>
      </c>
      <c r="H90" s="31">
        <f t="shared" si="24"/>
        <v>27661.75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500512.52</v>
      </c>
      <c r="D92" s="31">
        <v>0</v>
      </c>
      <c r="E92" s="21">
        <f t="shared" si="26"/>
        <v>500512.52</v>
      </c>
      <c r="F92" s="31">
        <v>200706.64</v>
      </c>
      <c r="G92" s="31">
        <v>200706.64</v>
      </c>
      <c r="H92" s="31">
        <f t="shared" si="24"/>
        <v>299805.88</v>
      </c>
    </row>
    <row r="93" spans="1:8">
      <c r="A93" s="19" t="s">
        <v>156</v>
      </c>
      <c r="B93" s="30" t="s">
        <v>35</v>
      </c>
      <c r="C93" s="31">
        <v>100000</v>
      </c>
      <c r="D93" s="31">
        <v>0</v>
      </c>
      <c r="E93" s="21">
        <f t="shared" si="26"/>
        <v>100000</v>
      </c>
      <c r="F93" s="31">
        <v>17650</v>
      </c>
      <c r="G93" s="31">
        <v>17650</v>
      </c>
      <c r="H93" s="31">
        <f t="shared" si="24"/>
        <v>82350</v>
      </c>
    </row>
    <row r="94" spans="1:8">
      <c r="A94" s="19" t="s">
        <v>157</v>
      </c>
      <c r="B94" s="30" t="s">
        <v>37</v>
      </c>
      <c r="C94" s="31">
        <v>312800</v>
      </c>
      <c r="D94" s="31">
        <v>0</v>
      </c>
      <c r="E94" s="21">
        <f t="shared" si="26"/>
        <v>312800</v>
      </c>
      <c r="F94" s="31">
        <v>54686.69</v>
      </c>
      <c r="G94" s="31">
        <v>54686.69</v>
      </c>
      <c r="H94" s="31">
        <f t="shared" si="24"/>
        <v>258113.31</v>
      </c>
    </row>
    <row r="95" spans="1:8">
      <c r="A95" s="19" t="s">
        <v>158</v>
      </c>
      <c r="B95" s="30" t="s">
        <v>39</v>
      </c>
      <c r="C95" s="31">
        <v>4000</v>
      </c>
      <c r="D95" s="31">
        <v>0</v>
      </c>
      <c r="E95" s="21">
        <f t="shared" si="26"/>
        <v>4000</v>
      </c>
      <c r="F95" s="31">
        <v>0</v>
      </c>
      <c r="G95" s="31">
        <v>0</v>
      </c>
      <c r="H95" s="31">
        <f t="shared" si="24"/>
        <v>4000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681000</v>
      </c>
      <c r="D97" s="31">
        <v>130000</v>
      </c>
      <c r="E97" s="21">
        <f t="shared" si="26"/>
        <v>811000</v>
      </c>
      <c r="F97" s="31">
        <v>195060.21</v>
      </c>
      <c r="G97" s="31">
        <v>195060.21</v>
      </c>
      <c r="H97" s="31">
        <f t="shared" si="24"/>
        <v>615939.79</v>
      </c>
    </row>
    <row r="98" spans="1:8">
      <c r="A98" s="28" t="s">
        <v>44</v>
      </c>
      <c r="B98" s="29"/>
      <c r="C98" s="25">
        <f>SUM(C99:C107)</f>
        <v>7794130.4000000004</v>
      </c>
      <c r="D98" s="25">
        <f t="shared" ref="D98:G98" si="27">SUM(D99:D107)</f>
        <v>74422.859999999957</v>
      </c>
      <c r="E98" s="25">
        <f t="shared" si="27"/>
        <v>7868553.2600000007</v>
      </c>
      <c r="F98" s="25">
        <f t="shared" si="27"/>
        <v>4876827.879999999</v>
      </c>
      <c r="G98" s="25">
        <f t="shared" si="27"/>
        <v>4876827.879999999</v>
      </c>
      <c r="H98" s="25">
        <f t="shared" si="24"/>
        <v>2991725.3800000018</v>
      </c>
    </row>
    <row r="99" spans="1:8">
      <c r="A99" s="19" t="s">
        <v>161</v>
      </c>
      <c r="B99" s="30" t="s">
        <v>46</v>
      </c>
      <c r="C99" s="31">
        <v>2063952.3</v>
      </c>
      <c r="D99" s="31">
        <v>-165443.67000000001</v>
      </c>
      <c r="E99" s="21">
        <f t="shared" ref="E99:E107" si="28">C99+D99</f>
        <v>1898508.6300000001</v>
      </c>
      <c r="F99" s="31">
        <v>984896.67</v>
      </c>
      <c r="G99" s="31">
        <v>984896.67</v>
      </c>
      <c r="H99" s="31">
        <f t="shared" si="24"/>
        <v>913611.96000000008</v>
      </c>
    </row>
    <row r="100" spans="1:8">
      <c r="A100" s="19" t="s">
        <v>162</v>
      </c>
      <c r="B100" s="30" t="s">
        <v>48</v>
      </c>
      <c r="C100" s="31">
        <v>125000</v>
      </c>
      <c r="D100" s="31">
        <v>-125000</v>
      </c>
      <c r="E100" s="21">
        <f t="shared" si="28"/>
        <v>0</v>
      </c>
      <c r="F100" s="31">
        <v>0</v>
      </c>
      <c r="G100" s="31">
        <v>0</v>
      </c>
      <c r="H100" s="31">
        <f t="shared" si="24"/>
        <v>0</v>
      </c>
    </row>
    <row r="101" spans="1:8">
      <c r="A101" s="19" t="s">
        <v>163</v>
      </c>
      <c r="B101" s="30" t="s">
        <v>50</v>
      </c>
      <c r="C101" s="31">
        <v>1290000</v>
      </c>
      <c r="D101" s="31">
        <v>252313.51</v>
      </c>
      <c r="E101" s="21">
        <f t="shared" si="28"/>
        <v>1542313.51</v>
      </c>
      <c r="F101" s="31">
        <v>748985.71</v>
      </c>
      <c r="G101" s="31">
        <v>748985.71</v>
      </c>
      <c r="H101" s="31">
        <f t="shared" si="24"/>
        <v>793327.8</v>
      </c>
    </row>
    <row r="102" spans="1:8">
      <c r="A102" s="19" t="s">
        <v>164</v>
      </c>
      <c r="B102" s="30" t="s">
        <v>52</v>
      </c>
      <c r="C102" s="31">
        <v>290000</v>
      </c>
      <c r="D102" s="31">
        <v>-218414.83</v>
      </c>
      <c r="E102" s="21">
        <f t="shared" si="28"/>
        <v>71585.170000000013</v>
      </c>
      <c r="F102" s="31">
        <v>52523</v>
      </c>
      <c r="G102" s="31">
        <v>52523</v>
      </c>
      <c r="H102" s="31">
        <f t="shared" si="24"/>
        <v>19062.170000000013</v>
      </c>
    </row>
    <row r="103" spans="1:8">
      <c r="A103" s="19" t="s">
        <v>165</v>
      </c>
      <c r="B103" s="30" t="s">
        <v>54</v>
      </c>
      <c r="C103" s="31">
        <v>2259127.7000000002</v>
      </c>
      <c r="D103" s="31">
        <v>335844.97</v>
      </c>
      <c r="E103" s="21">
        <f t="shared" si="28"/>
        <v>2594972.67</v>
      </c>
      <c r="F103" s="31">
        <v>2055518.38</v>
      </c>
      <c r="G103" s="31">
        <v>2055518.38</v>
      </c>
      <c r="H103" s="31">
        <f t="shared" si="24"/>
        <v>539454.29</v>
      </c>
    </row>
    <row r="104" spans="1:8">
      <c r="A104" s="19" t="s">
        <v>166</v>
      </c>
      <c r="B104" s="30" t="s">
        <v>56</v>
      </c>
      <c r="C104" s="31">
        <v>280000</v>
      </c>
      <c r="D104" s="31">
        <v>-187040</v>
      </c>
      <c r="E104" s="21">
        <f t="shared" si="28"/>
        <v>92960</v>
      </c>
      <c r="F104" s="31">
        <v>0</v>
      </c>
      <c r="G104" s="31">
        <v>0</v>
      </c>
      <c r="H104" s="31">
        <f t="shared" si="24"/>
        <v>92960</v>
      </c>
    </row>
    <row r="105" spans="1:8">
      <c r="A105" s="19" t="s">
        <v>167</v>
      </c>
      <c r="B105" s="30" t="s">
        <v>58</v>
      </c>
      <c r="C105" s="31">
        <v>98839.4</v>
      </c>
      <c r="D105" s="31">
        <v>120848.42</v>
      </c>
      <c r="E105" s="21">
        <f t="shared" si="28"/>
        <v>219687.82</v>
      </c>
      <c r="F105" s="31">
        <v>121772.8</v>
      </c>
      <c r="G105" s="31">
        <v>121772.8</v>
      </c>
      <c r="H105" s="31">
        <f t="shared" si="24"/>
        <v>97915.02</v>
      </c>
    </row>
    <row r="106" spans="1:8">
      <c r="A106" s="19" t="s">
        <v>168</v>
      </c>
      <c r="B106" s="30" t="s">
        <v>60</v>
      </c>
      <c r="C106" s="31">
        <v>812870</v>
      </c>
      <c r="D106" s="31">
        <v>41531.599999999999</v>
      </c>
      <c r="E106" s="21">
        <f t="shared" si="28"/>
        <v>854401.6</v>
      </c>
      <c r="F106" s="31">
        <v>362534.34</v>
      </c>
      <c r="G106" s="31">
        <v>362534.34</v>
      </c>
      <c r="H106" s="31">
        <f t="shared" si="24"/>
        <v>491867.25999999995</v>
      </c>
    </row>
    <row r="107" spans="1:8">
      <c r="A107" s="19" t="s">
        <v>169</v>
      </c>
      <c r="B107" s="30" t="s">
        <v>62</v>
      </c>
      <c r="C107" s="31">
        <v>574341</v>
      </c>
      <c r="D107" s="31">
        <v>19782.86</v>
      </c>
      <c r="E107" s="21">
        <f t="shared" si="28"/>
        <v>594123.86</v>
      </c>
      <c r="F107" s="31">
        <v>550596.98</v>
      </c>
      <c r="G107" s="31">
        <v>550596.98</v>
      </c>
      <c r="H107" s="31">
        <f t="shared" si="24"/>
        <v>43526.880000000005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120817387.35000001</v>
      </c>
      <c r="D154" s="25">
        <f t="shared" ref="D154:H154" si="42">D4+D79</f>
        <v>12218419.66</v>
      </c>
      <c r="E154" s="25">
        <f t="shared" si="42"/>
        <v>133035807.01000002</v>
      </c>
      <c r="F154" s="25">
        <f t="shared" si="42"/>
        <v>91110697.079999983</v>
      </c>
      <c r="G154" s="25">
        <f t="shared" si="42"/>
        <v>91110697.079999983</v>
      </c>
      <c r="H154" s="25">
        <f t="shared" si="42"/>
        <v>41925109.930000007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orientation="portrait" horizontalDpi="300" verticalDpi="300" r:id="rId1"/>
  <ignoredErrors>
    <ignoredError sqref="E13:E24 E33:E54 E57:E70 E88:E108 E118 E128:E1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2022-10-14T17:31:42Z</dcterms:created>
  <dcterms:modified xsi:type="dcterms:W3CDTF">2022-10-14T17:32:38Z</dcterms:modified>
</cp:coreProperties>
</file>