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2do trim 2022\9-INFORMACION-DISCIPLINA-FINANCIERA\FORMATO-6A-EAEPE-COG\"/>
    </mc:Choice>
  </mc:AlternateContent>
  <bookViews>
    <workbookView xWindow="0" yWindow="0" windowWidth="28800" windowHeight="12435"/>
  </bookViews>
  <sheets>
    <sheet name="F6a" sheetId="1" r:id="rId1"/>
  </sheets>
  <definedNames>
    <definedName name="_xlnm._FilterDatabase" localSheetId="0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H150" i="1"/>
  <c r="E150" i="1"/>
  <c r="H149" i="1"/>
  <c r="E149" i="1"/>
  <c r="E145" i="1" s="1"/>
  <c r="H145" i="1" s="1"/>
  <c r="H148" i="1"/>
  <c r="E148" i="1"/>
  <c r="H147" i="1"/>
  <c r="E147" i="1"/>
  <c r="E146" i="1"/>
  <c r="H146" i="1" s="1"/>
  <c r="G145" i="1"/>
  <c r="F145" i="1"/>
  <c r="D145" i="1"/>
  <c r="C145" i="1"/>
  <c r="H144" i="1"/>
  <c r="E144" i="1"/>
  <c r="E143" i="1"/>
  <c r="E141" i="1" s="1"/>
  <c r="H141" i="1" s="1"/>
  <c r="H142" i="1"/>
  <c r="E142" i="1"/>
  <c r="G141" i="1"/>
  <c r="F141" i="1"/>
  <c r="D141" i="1"/>
  <c r="C141" i="1"/>
  <c r="E140" i="1"/>
  <c r="H140" i="1" s="1"/>
  <c r="E139" i="1"/>
  <c r="H139" i="1" s="1"/>
  <c r="H138" i="1"/>
  <c r="E138" i="1"/>
  <c r="E137" i="1"/>
  <c r="H137" i="1" s="1"/>
  <c r="H136" i="1"/>
  <c r="E136" i="1"/>
  <c r="H135" i="1"/>
  <c r="E135" i="1"/>
  <c r="E134" i="1"/>
  <c r="H134" i="1" s="1"/>
  <c r="E133" i="1"/>
  <c r="H133" i="1" s="1"/>
  <c r="G132" i="1"/>
  <c r="F132" i="1"/>
  <c r="D132" i="1"/>
  <c r="C132" i="1"/>
  <c r="E131" i="1"/>
  <c r="E128" i="1" s="1"/>
  <c r="H128" i="1" s="1"/>
  <c r="H130" i="1"/>
  <c r="E130" i="1"/>
  <c r="H129" i="1"/>
  <c r="E129" i="1"/>
  <c r="G128" i="1"/>
  <c r="F128" i="1"/>
  <c r="D128" i="1"/>
  <c r="C128" i="1"/>
  <c r="E127" i="1"/>
  <c r="H127" i="1" s="1"/>
  <c r="H126" i="1"/>
  <c r="E126" i="1"/>
  <c r="E125" i="1"/>
  <c r="H125" i="1" s="1"/>
  <c r="H124" i="1"/>
  <c r="E124" i="1"/>
  <c r="H123" i="1"/>
  <c r="E123" i="1"/>
  <c r="E122" i="1"/>
  <c r="H122" i="1" s="1"/>
  <c r="E121" i="1"/>
  <c r="H121" i="1" s="1"/>
  <c r="E120" i="1"/>
  <c r="H120" i="1" s="1"/>
  <c r="E119" i="1"/>
  <c r="H119" i="1" s="1"/>
  <c r="G118" i="1"/>
  <c r="F118" i="1"/>
  <c r="D118" i="1"/>
  <c r="C118" i="1"/>
  <c r="H117" i="1"/>
  <c r="E117" i="1"/>
  <c r="E116" i="1"/>
  <c r="H116" i="1" s="1"/>
  <c r="E115" i="1"/>
  <c r="H115" i="1" s="1"/>
  <c r="E114" i="1"/>
  <c r="H114" i="1" s="1"/>
  <c r="E113" i="1"/>
  <c r="H113" i="1" s="1"/>
  <c r="H112" i="1"/>
  <c r="E112" i="1"/>
  <c r="E111" i="1"/>
  <c r="E108" i="1" s="1"/>
  <c r="H108" i="1" s="1"/>
  <c r="H110" i="1"/>
  <c r="E110" i="1"/>
  <c r="H109" i="1"/>
  <c r="E109" i="1"/>
  <c r="G108" i="1"/>
  <c r="F108" i="1"/>
  <c r="D108" i="1"/>
  <c r="C108" i="1"/>
  <c r="E107" i="1"/>
  <c r="H107" i="1" s="1"/>
  <c r="H106" i="1"/>
  <c r="E106" i="1"/>
  <c r="E105" i="1"/>
  <c r="H105" i="1" s="1"/>
  <c r="H104" i="1"/>
  <c r="E104" i="1"/>
  <c r="H103" i="1"/>
  <c r="E103" i="1"/>
  <c r="E102" i="1"/>
  <c r="H102" i="1" s="1"/>
  <c r="E101" i="1"/>
  <c r="H101" i="1" s="1"/>
  <c r="E100" i="1"/>
  <c r="H100" i="1" s="1"/>
  <c r="E99" i="1"/>
  <c r="H99" i="1" s="1"/>
  <c r="G98" i="1"/>
  <c r="F98" i="1"/>
  <c r="D98" i="1"/>
  <c r="C98" i="1"/>
  <c r="H97" i="1"/>
  <c r="E97" i="1"/>
  <c r="E96" i="1"/>
  <c r="H96" i="1" s="1"/>
  <c r="E95" i="1"/>
  <c r="H95" i="1" s="1"/>
  <c r="E94" i="1"/>
  <c r="H94" i="1" s="1"/>
  <c r="E93" i="1"/>
  <c r="H93" i="1" s="1"/>
  <c r="H92" i="1"/>
  <c r="E92" i="1"/>
  <c r="E91" i="1"/>
  <c r="E88" i="1" s="1"/>
  <c r="H88" i="1" s="1"/>
  <c r="H90" i="1"/>
  <c r="E90" i="1"/>
  <c r="H89" i="1"/>
  <c r="E89" i="1"/>
  <c r="G88" i="1"/>
  <c r="F88" i="1"/>
  <c r="D88" i="1"/>
  <c r="C88" i="1"/>
  <c r="E87" i="1"/>
  <c r="H87" i="1" s="1"/>
  <c r="H86" i="1"/>
  <c r="E86" i="1"/>
  <c r="E85" i="1"/>
  <c r="H85" i="1" s="1"/>
  <c r="H84" i="1"/>
  <c r="E84" i="1"/>
  <c r="H83" i="1"/>
  <c r="E83" i="1"/>
  <c r="E82" i="1"/>
  <c r="H82" i="1" s="1"/>
  <c r="E81" i="1"/>
  <c r="H81" i="1" s="1"/>
  <c r="H80" i="1" s="1"/>
  <c r="G80" i="1"/>
  <c r="F80" i="1"/>
  <c r="E80" i="1"/>
  <c r="D80" i="1"/>
  <c r="D79" i="1" s="1"/>
  <c r="C80" i="1"/>
  <c r="C79" i="1" s="1"/>
  <c r="G79" i="1"/>
  <c r="F79" i="1"/>
  <c r="E77" i="1"/>
  <c r="H77" i="1" s="1"/>
  <c r="E76" i="1"/>
  <c r="H76" i="1" s="1"/>
  <c r="E75" i="1"/>
  <c r="H75" i="1" s="1"/>
  <c r="E74" i="1"/>
  <c r="H74" i="1" s="1"/>
  <c r="H73" i="1"/>
  <c r="E73" i="1"/>
  <c r="E72" i="1"/>
  <c r="H72" i="1" s="1"/>
  <c r="H71" i="1"/>
  <c r="E71" i="1"/>
  <c r="E70" i="1" s="1"/>
  <c r="H70" i="1" s="1"/>
  <c r="G70" i="1"/>
  <c r="F70" i="1"/>
  <c r="D70" i="1"/>
  <c r="C70" i="1"/>
  <c r="E69" i="1"/>
  <c r="H69" i="1" s="1"/>
  <c r="E68" i="1"/>
  <c r="H68" i="1" s="1"/>
  <c r="H67" i="1"/>
  <c r="E67" i="1"/>
  <c r="E66" i="1" s="1"/>
  <c r="H66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H61" i="1"/>
  <c r="E61" i="1"/>
  <c r="E60" i="1"/>
  <c r="E57" i="1" s="1"/>
  <c r="H57" i="1" s="1"/>
  <c r="H59" i="1"/>
  <c r="E59" i="1"/>
  <c r="H58" i="1"/>
  <c r="E58" i="1"/>
  <c r="G57" i="1"/>
  <c r="F57" i="1"/>
  <c r="D57" i="1"/>
  <c r="C57" i="1"/>
  <c r="E56" i="1"/>
  <c r="H56" i="1" s="1"/>
  <c r="H55" i="1"/>
  <c r="E55" i="1"/>
  <c r="E54" i="1"/>
  <c r="E53" i="1" s="1"/>
  <c r="H53" i="1" s="1"/>
  <c r="G53" i="1"/>
  <c r="F53" i="1"/>
  <c r="D53" i="1"/>
  <c r="C53" i="1"/>
  <c r="E52" i="1"/>
  <c r="H52" i="1" s="1"/>
  <c r="E51" i="1"/>
  <c r="H51" i="1" s="1"/>
  <c r="E50" i="1"/>
  <c r="H50" i="1" s="1"/>
  <c r="H49" i="1"/>
  <c r="E49" i="1"/>
  <c r="E48" i="1"/>
  <c r="H48" i="1" s="1"/>
  <c r="H47" i="1"/>
  <c r="E47" i="1"/>
  <c r="H46" i="1"/>
  <c r="E46" i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H41" i="1"/>
  <c r="E41" i="1"/>
  <c r="H40" i="1"/>
  <c r="E40" i="1"/>
  <c r="E39" i="1"/>
  <c r="H39" i="1" s="1"/>
  <c r="E38" i="1"/>
  <c r="H38" i="1" s="1"/>
  <c r="E37" i="1"/>
  <c r="H37" i="1" s="1"/>
  <c r="E36" i="1"/>
  <c r="H36" i="1" s="1"/>
  <c r="H35" i="1"/>
  <c r="E35" i="1"/>
  <c r="E34" i="1"/>
  <c r="E33" i="1" s="1"/>
  <c r="H33" i="1" s="1"/>
  <c r="G33" i="1"/>
  <c r="F33" i="1"/>
  <c r="D33" i="1"/>
  <c r="C33" i="1"/>
  <c r="E32" i="1"/>
  <c r="H32" i="1" s="1"/>
  <c r="E31" i="1"/>
  <c r="H31" i="1" s="1"/>
  <c r="E30" i="1"/>
  <c r="H30" i="1" s="1"/>
  <c r="H29" i="1"/>
  <c r="E29" i="1"/>
  <c r="E28" i="1"/>
  <c r="E23" i="1" s="1"/>
  <c r="H23" i="1" s="1"/>
  <c r="H27" i="1"/>
  <c r="E27" i="1"/>
  <c r="H26" i="1"/>
  <c r="E26" i="1"/>
  <c r="E25" i="1"/>
  <c r="H25" i="1" s="1"/>
  <c r="E24" i="1"/>
  <c r="H24" i="1" s="1"/>
  <c r="G23" i="1"/>
  <c r="F23" i="1"/>
  <c r="D23" i="1"/>
  <c r="D4" i="1" s="1"/>
  <c r="D154" i="1" s="1"/>
  <c r="C23" i="1"/>
  <c r="E22" i="1"/>
  <c r="H22" i="1" s="1"/>
  <c r="H21" i="1"/>
  <c r="E21" i="1"/>
  <c r="H20" i="1"/>
  <c r="E20" i="1"/>
  <c r="E19" i="1"/>
  <c r="H19" i="1" s="1"/>
  <c r="E18" i="1"/>
  <c r="H18" i="1" s="1"/>
  <c r="E17" i="1"/>
  <c r="H17" i="1" s="1"/>
  <c r="E16" i="1"/>
  <c r="H16" i="1" s="1"/>
  <c r="H15" i="1"/>
  <c r="E15" i="1"/>
  <c r="E14" i="1"/>
  <c r="E13" i="1" s="1"/>
  <c r="H13" i="1" s="1"/>
  <c r="G13" i="1"/>
  <c r="F13" i="1"/>
  <c r="D13" i="1"/>
  <c r="C13" i="1"/>
  <c r="E12" i="1"/>
  <c r="H12" i="1" s="1"/>
  <c r="E11" i="1"/>
  <c r="H11" i="1" s="1"/>
  <c r="E10" i="1"/>
  <c r="H10" i="1" s="1"/>
  <c r="H9" i="1"/>
  <c r="E9" i="1"/>
  <c r="E8" i="1"/>
  <c r="H8" i="1" s="1"/>
  <c r="H7" i="1"/>
  <c r="E7" i="1"/>
  <c r="H6" i="1"/>
  <c r="E6" i="1"/>
  <c r="G5" i="1"/>
  <c r="F5" i="1"/>
  <c r="D5" i="1"/>
  <c r="C5" i="1"/>
  <c r="G4" i="1"/>
  <c r="G154" i="1" s="1"/>
  <c r="F4" i="1"/>
  <c r="F154" i="1" s="1"/>
  <c r="C4" i="1"/>
  <c r="C154" i="1" s="1"/>
  <c r="H5" i="1" l="1"/>
  <c r="H4" i="1" s="1"/>
  <c r="E5" i="1"/>
  <c r="E4" i="1" s="1"/>
  <c r="E98" i="1"/>
  <c r="H98" i="1" s="1"/>
  <c r="H79" i="1" s="1"/>
  <c r="E118" i="1"/>
  <c r="H118" i="1" s="1"/>
  <c r="H14" i="1"/>
  <c r="H28" i="1"/>
  <c r="H34" i="1"/>
  <c r="H54" i="1"/>
  <c r="H60" i="1"/>
  <c r="H91" i="1"/>
  <c r="H111" i="1"/>
  <c r="H131" i="1"/>
  <c r="H143" i="1"/>
  <c r="E132" i="1"/>
  <c r="H132" i="1" s="1"/>
  <c r="H154" i="1" l="1"/>
  <c r="E79" i="1"/>
  <c r="E154" i="1" s="1"/>
</calcChain>
</file>

<file path=xl/sharedStrings.xml><?xml version="1.0" encoding="utf-8"?>
<sst xmlns="http://schemas.openxmlformats.org/spreadsheetml/2006/main" count="280" uniqueCount="207">
  <si>
    <t>UNIVERSIDAD POLITÉCNICA DE GUANAJUATO
Clasificación por Objeto del Gasto (Capítulo y Concepto)
al 30 de Junio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</si>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</sst>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topLeftCell="A124" workbookViewId="0">
      <selection activeCell="M149" sqref="M149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84208909.350000009</v>
      </c>
      <c r="D4" s="15">
        <f t="shared" ref="D4:H4" si="0">D5+D13+D23+D33+D43+D53+D57+D66+D70</f>
        <v>8788556.8000000007</v>
      </c>
      <c r="E4" s="15">
        <f t="shared" si="0"/>
        <v>92997466.150000006</v>
      </c>
      <c r="F4" s="15">
        <f t="shared" si="0"/>
        <v>48481672.330000006</v>
      </c>
      <c r="G4" s="15">
        <f t="shared" si="0"/>
        <v>48481672.330000006</v>
      </c>
      <c r="H4" s="15">
        <f t="shared" si="0"/>
        <v>44515793.820000008</v>
      </c>
    </row>
    <row r="5" spans="1:8">
      <c r="A5" s="16" t="s">
        <v>10</v>
      </c>
      <c r="B5" s="17"/>
      <c r="C5" s="18">
        <f>SUM(C6:C12)</f>
        <v>56145354.18</v>
      </c>
      <c r="D5" s="18">
        <f t="shared" ref="D5:H5" si="1">SUM(D6:D12)</f>
        <v>2000000</v>
      </c>
      <c r="E5" s="18">
        <f t="shared" si="1"/>
        <v>58145354.18</v>
      </c>
      <c r="F5" s="18">
        <f t="shared" si="1"/>
        <v>36003419.329999998</v>
      </c>
      <c r="G5" s="18">
        <f t="shared" si="1"/>
        <v>36003419.329999998</v>
      </c>
      <c r="H5" s="18">
        <f t="shared" si="1"/>
        <v>22141934.850000001</v>
      </c>
    </row>
    <row r="6" spans="1:8">
      <c r="A6" s="19" t="s">
        <v>11</v>
      </c>
      <c r="B6" s="20" t="s">
        <v>12</v>
      </c>
      <c r="C6" s="21">
        <v>26273759.710000001</v>
      </c>
      <c r="D6" s="21">
        <v>2000000</v>
      </c>
      <c r="E6" s="21">
        <f>C6+D6</f>
        <v>28273759.710000001</v>
      </c>
      <c r="F6" s="21">
        <v>18363737.640000001</v>
      </c>
      <c r="G6" s="21">
        <v>18363737.640000001</v>
      </c>
      <c r="H6" s="21">
        <f>E6-F6</f>
        <v>9910022.0700000003</v>
      </c>
    </row>
    <row r="7" spans="1:8">
      <c r="A7" s="19" t="s">
        <v>13</v>
      </c>
      <c r="B7" s="20" t="s">
        <v>14</v>
      </c>
      <c r="C7" s="21">
        <v>12371327.58</v>
      </c>
      <c r="D7" s="21">
        <v>0</v>
      </c>
      <c r="E7" s="21">
        <f t="shared" ref="E7:E12" si="2">C7+D7</f>
        <v>12371327.58</v>
      </c>
      <c r="F7" s="21">
        <v>9134174.3699999992</v>
      </c>
      <c r="G7" s="21">
        <v>9134174.3699999992</v>
      </c>
      <c r="H7" s="21">
        <f t="shared" ref="H7:H70" si="3">E7-F7</f>
        <v>3237153.2100000009</v>
      </c>
    </row>
    <row r="8" spans="1:8">
      <c r="A8" s="19" t="s">
        <v>15</v>
      </c>
      <c r="B8" s="20" t="s">
        <v>16</v>
      </c>
      <c r="C8" s="21">
        <v>1395572.9</v>
      </c>
      <c r="D8" s="21">
        <v>0</v>
      </c>
      <c r="E8" s="21">
        <f t="shared" si="2"/>
        <v>1395572.9</v>
      </c>
      <c r="F8" s="21">
        <v>152249.88</v>
      </c>
      <c r="G8" s="21">
        <v>152249.88</v>
      </c>
      <c r="H8" s="21">
        <f t="shared" si="3"/>
        <v>1243323.02</v>
      </c>
    </row>
    <row r="9" spans="1:8">
      <c r="A9" s="19" t="s">
        <v>17</v>
      </c>
      <c r="B9" s="20" t="s">
        <v>18</v>
      </c>
      <c r="C9" s="21">
        <v>6128366.0999999996</v>
      </c>
      <c r="D9" s="21">
        <v>0</v>
      </c>
      <c r="E9" s="21">
        <f t="shared" si="2"/>
        <v>6128366.0999999996</v>
      </c>
      <c r="F9" s="21">
        <v>3180702.17</v>
      </c>
      <c r="G9" s="21">
        <v>3180702.17</v>
      </c>
      <c r="H9" s="21">
        <f t="shared" si="3"/>
        <v>2947663.9299999997</v>
      </c>
    </row>
    <row r="10" spans="1:8">
      <c r="A10" s="19" t="s">
        <v>19</v>
      </c>
      <c r="B10" s="20" t="s">
        <v>20</v>
      </c>
      <c r="C10" s="21">
        <v>8880356.9900000002</v>
      </c>
      <c r="D10" s="21">
        <v>247350</v>
      </c>
      <c r="E10" s="21">
        <f t="shared" si="2"/>
        <v>9127706.9900000002</v>
      </c>
      <c r="F10" s="21">
        <v>5172555.2699999996</v>
      </c>
      <c r="G10" s="21">
        <v>5172555.2699999996</v>
      </c>
      <c r="H10" s="21">
        <f t="shared" si="3"/>
        <v>3955151.7200000007</v>
      </c>
    </row>
    <row r="11" spans="1:8">
      <c r="A11" s="19" t="s">
        <v>21</v>
      </c>
      <c r="B11" s="20" t="s">
        <v>22</v>
      </c>
      <c r="C11" s="21">
        <v>1044470.9</v>
      </c>
      <c r="D11" s="21">
        <v>-247350</v>
      </c>
      <c r="E11" s="21">
        <f t="shared" si="2"/>
        <v>797120.9</v>
      </c>
      <c r="F11" s="21">
        <v>0</v>
      </c>
      <c r="G11" s="21">
        <v>0</v>
      </c>
      <c r="H11" s="21">
        <f t="shared" si="3"/>
        <v>797120.9</v>
      </c>
    </row>
    <row r="12" spans="1:8">
      <c r="A12" s="19" t="s">
        <v>23</v>
      </c>
      <c r="B12" s="20" t="s">
        <v>24</v>
      </c>
      <c r="C12" s="21">
        <v>51500</v>
      </c>
      <c r="D12" s="21">
        <v>0</v>
      </c>
      <c r="E12" s="21">
        <f t="shared" si="2"/>
        <v>51500</v>
      </c>
      <c r="F12" s="21">
        <v>0</v>
      </c>
      <c r="G12" s="21">
        <v>0</v>
      </c>
      <c r="H12" s="21">
        <f t="shared" si="3"/>
        <v>51500</v>
      </c>
    </row>
    <row r="13" spans="1:8">
      <c r="A13" s="16" t="s">
        <v>25</v>
      </c>
      <c r="B13" s="17"/>
      <c r="C13" s="18">
        <f>SUM(C14:C22)</f>
        <v>4163139</v>
      </c>
      <c r="D13" s="18">
        <f t="shared" ref="D13:G13" si="4">SUM(D14:D22)</f>
        <v>549817.18000000005</v>
      </c>
      <c r="E13" s="18">
        <f t="shared" si="4"/>
        <v>4712956.18</v>
      </c>
      <c r="F13" s="18">
        <f t="shared" si="4"/>
        <v>1625150.9899999998</v>
      </c>
      <c r="G13" s="18">
        <f t="shared" si="4"/>
        <v>1625150.9899999998</v>
      </c>
      <c r="H13" s="18">
        <f t="shared" si="3"/>
        <v>3087805.19</v>
      </c>
    </row>
    <row r="14" spans="1:8">
      <c r="A14" s="19" t="s">
        <v>26</v>
      </c>
      <c r="B14" s="20" t="s">
        <v>27</v>
      </c>
      <c r="C14" s="21">
        <v>2016080</v>
      </c>
      <c r="D14" s="21">
        <v>526971.24</v>
      </c>
      <c r="E14" s="21">
        <f t="shared" ref="E14:E22" si="5">C14+D14</f>
        <v>2543051.2400000002</v>
      </c>
      <c r="F14" s="21">
        <v>907576.57</v>
      </c>
      <c r="G14" s="21">
        <v>907576.57</v>
      </c>
      <c r="H14" s="21">
        <f t="shared" si="3"/>
        <v>1635474.6700000004</v>
      </c>
    </row>
    <row r="15" spans="1:8">
      <c r="A15" s="19" t="s">
        <v>28</v>
      </c>
      <c r="B15" s="20" t="s">
        <v>29</v>
      </c>
      <c r="C15" s="21">
        <v>132000</v>
      </c>
      <c r="D15" s="21">
        <v>16310</v>
      </c>
      <c r="E15" s="21">
        <f t="shared" si="5"/>
        <v>148310</v>
      </c>
      <c r="F15" s="21">
        <v>39300.639999999999</v>
      </c>
      <c r="G15" s="21">
        <v>39300.639999999999</v>
      </c>
      <c r="H15" s="21">
        <f t="shared" si="3"/>
        <v>109009.36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395309</v>
      </c>
      <c r="D17" s="21">
        <v>0</v>
      </c>
      <c r="E17" s="21">
        <f t="shared" si="5"/>
        <v>395309</v>
      </c>
      <c r="F17" s="21">
        <v>187963.44</v>
      </c>
      <c r="G17" s="21">
        <v>187963.44</v>
      </c>
      <c r="H17" s="21">
        <f t="shared" si="3"/>
        <v>207345.56</v>
      </c>
    </row>
    <row r="18" spans="1:8">
      <c r="A18" s="19" t="s">
        <v>34</v>
      </c>
      <c r="B18" s="20" t="s">
        <v>35</v>
      </c>
      <c r="C18" s="21">
        <v>336000</v>
      </c>
      <c r="D18" s="21">
        <v>0</v>
      </c>
      <c r="E18" s="21">
        <f t="shared" si="5"/>
        <v>336000</v>
      </c>
      <c r="F18" s="21">
        <v>68264.98</v>
      </c>
      <c r="G18" s="21">
        <v>68264.98</v>
      </c>
      <c r="H18" s="21">
        <f t="shared" si="3"/>
        <v>267735.02</v>
      </c>
    </row>
    <row r="19" spans="1:8">
      <c r="A19" s="19" t="s">
        <v>36</v>
      </c>
      <c r="B19" s="20" t="s">
        <v>37</v>
      </c>
      <c r="C19" s="21">
        <v>546200</v>
      </c>
      <c r="D19" s="21">
        <v>0</v>
      </c>
      <c r="E19" s="21">
        <f t="shared" si="5"/>
        <v>546200</v>
      </c>
      <c r="F19" s="21">
        <v>162277.91</v>
      </c>
      <c r="G19" s="21">
        <v>162277.91</v>
      </c>
      <c r="H19" s="21">
        <f t="shared" si="3"/>
        <v>383922.08999999997</v>
      </c>
    </row>
    <row r="20" spans="1:8">
      <c r="A20" s="19" t="s">
        <v>38</v>
      </c>
      <c r="B20" s="20" t="s">
        <v>39</v>
      </c>
      <c r="C20" s="21">
        <v>132000</v>
      </c>
      <c r="D20" s="21">
        <v>7231.55</v>
      </c>
      <c r="E20" s="21">
        <f t="shared" si="5"/>
        <v>139231.54999999999</v>
      </c>
      <c r="F20" s="21">
        <v>84948.479999999996</v>
      </c>
      <c r="G20" s="21">
        <v>84948.479999999996</v>
      </c>
      <c r="H20" s="21">
        <f t="shared" si="3"/>
        <v>54283.069999999992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605550</v>
      </c>
      <c r="D22" s="21">
        <v>-695.61</v>
      </c>
      <c r="E22" s="21">
        <f t="shared" si="5"/>
        <v>604854.39</v>
      </c>
      <c r="F22" s="21">
        <v>174818.97</v>
      </c>
      <c r="G22" s="21">
        <v>174818.97</v>
      </c>
      <c r="H22" s="21">
        <f t="shared" si="3"/>
        <v>430035.42000000004</v>
      </c>
    </row>
    <row r="23" spans="1:8">
      <c r="A23" s="16" t="s">
        <v>44</v>
      </c>
      <c r="B23" s="17"/>
      <c r="C23" s="18">
        <f>SUM(C24:C32)</f>
        <v>19138712.990000002</v>
      </c>
      <c r="D23" s="18">
        <f t="shared" ref="D23:G23" si="6">SUM(D24:D32)</f>
        <v>701128.39999999979</v>
      </c>
      <c r="E23" s="18">
        <f t="shared" si="6"/>
        <v>19839841.390000001</v>
      </c>
      <c r="F23" s="18">
        <f t="shared" si="6"/>
        <v>6705968.9100000001</v>
      </c>
      <c r="G23" s="18">
        <f t="shared" si="6"/>
        <v>6705968.9100000001</v>
      </c>
      <c r="H23" s="18">
        <f t="shared" si="3"/>
        <v>13133872.48</v>
      </c>
    </row>
    <row r="24" spans="1:8">
      <c r="A24" s="19" t="s">
        <v>45</v>
      </c>
      <c r="B24" s="20" t="s">
        <v>46</v>
      </c>
      <c r="C24" s="21">
        <v>4161299.23</v>
      </c>
      <c r="D24" s="21">
        <v>-1060074.26</v>
      </c>
      <c r="E24" s="21">
        <f t="shared" ref="E24:E32" si="7">C24+D24</f>
        <v>3101224.9699999997</v>
      </c>
      <c r="F24" s="21">
        <v>1942481.94</v>
      </c>
      <c r="G24" s="21">
        <v>1942481.94</v>
      </c>
      <c r="H24" s="21">
        <f t="shared" si="3"/>
        <v>1158743.0299999998</v>
      </c>
    </row>
    <row r="25" spans="1:8">
      <c r="A25" s="19" t="s">
        <v>47</v>
      </c>
      <c r="B25" s="20" t="s">
        <v>48</v>
      </c>
      <c r="C25" s="21">
        <v>1710124</v>
      </c>
      <c r="D25" s="21">
        <v>49754.01</v>
      </c>
      <c r="E25" s="21">
        <f t="shared" si="7"/>
        <v>1759878.01</v>
      </c>
      <c r="F25" s="21">
        <v>130802.37</v>
      </c>
      <c r="G25" s="21">
        <v>130802.37</v>
      </c>
      <c r="H25" s="21">
        <f t="shared" si="3"/>
        <v>1629075.6400000001</v>
      </c>
    </row>
    <row r="26" spans="1:8">
      <c r="A26" s="19" t="s">
        <v>49</v>
      </c>
      <c r="B26" s="20" t="s">
        <v>50</v>
      </c>
      <c r="C26" s="21">
        <v>6185562.7400000002</v>
      </c>
      <c r="D26" s="21">
        <v>-161448.79999999999</v>
      </c>
      <c r="E26" s="21">
        <f t="shared" si="7"/>
        <v>6024113.9400000004</v>
      </c>
      <c r="F26" s="21">
        <v>1517950.11</v>
      </c>
      <c r="G26" s="21">
        <v>1517950.11</v>
      </c>
      <c r="H26" s="21">
        <f t="shared" si="3"/>
        <v>4506163.83</v>
      </c>
    </row>
    <row r="27" spans="1:8">
      <c r="A27" s="19" t="s">
        <v>51</v>
      </c>
      <c r="B27" s="20" t="s">
        <v>52</v>
      </c>
      <c r="C27" s="21">
        <v>1312265.51</v>
      </c>
      <c r="D27" s="21">
        <v>201743.51</v>
      </c>
      <c r="E27" s="21">
        <f t="shared" si="7"/>
        <v>1514009.02</v>
      </c>
      <c r="F27" s="21">
        <v>242467.74</v>
      </c>
      <c r="G27" s="21">
        <v>242467.74</v>
      </c>
      <c r="H27" s="21">
        <f t="shared" si="3"/>
        <v>1271541.28</v>
      </c>
    </row>
    <row r="28" spans="1:8">
      <c r="A28" s="19" t="s">
        <v>53</v>
      </c>
      <c r="B28" s="20" t="s">
        <v>54</v>
      </c>
      <c r="C28" s="21">
        <v>2086000</v>
      </c>
      <c r="D28" s="21">
        <v>2130626.2999999998</v>
      </c>
      <c r="E28" s="21">
        <f t="shared" si="7"/>
        <v>4216626.3</v>
      </c>
      <c r="F28" s="21">
        <v>2007702.55</v>
      </c>
      <c r="G28" s="21">
        <v>2007702.55</v>
      </c>
      <c r="H28" s="21">
        <f t="shared" si="3"/>
        <v>2208923.75</v>
      </c>
    </row>
    <row r="29" spans="1:8">
      <c r="A29" s="19" t="s">
        <v>55</v>
      </c>
      <c r="B29" s="20" t="s">
        <v>56</v>
      </c>
      <c r="C29" s="21">
        <v>245500</v>
      </c>
      <c r="D29" s="21">
        <v>-50000</v>
      </c>
      <c r="E29" s="21">
        <f t="shared" si="7"/>
        <v>195500</v>
      </c>
      <c r="F29" s="21">
        <v>0</v>
      </c>
      <c r="G29" s="21">
        <v>0</v>
      </c>
      <c r="H29" s="21">
        <f t="shared" si="3"/>
        <v>195500</v>
      </c>
    </row>
    <row r="30" spans="1:8">
      <c r="A30" s="19" t="s">
        <v>57</v>
      </c>
      <c r="B30" s="20" t="s">
        <v>58</v>
      </c>
      <c r="C30" s="21">
        <v>488000</v>
      </c>
      <c r="D30" s="21">
        <v>-121000</v>
      </c>
      <c r="E30" s="21">
        <f t="shared" si="7"/>
        <v>367000</v>
      </c>
      <c r="F30" s="21">
        <v>136068.57999999999</v>
      </c>
      <c r="G30" s="21">
        <v>136068.57999999999</v>
      </c>
      <c r="H30" s="21">
        <f t="shared" si="3"/>
        <v>230931.42</v>
      </c>
    </row>
    <row r="31" spans="1:8">
      <c r="A31" s="19" t="s">
        <v>59</v>
      </c>
      <c r="B31" s="20" t="s">
        <v>60</v>
      </c>
      <c r="C31" s="21">
        <v>2289505.14</v>
      </c>
      <c r="D31" s="21">
        <v>-290442.36</v>
      </c>
      <c r="E31" s="21">
        <f t="shared" si="7"/>
        <v>1999062.7800000003</v>
      </c>
      <c r="F31" s="21">
        <v>212581.85</v>
      </c>
      <c r="G31" s="21">
        <v>212581.85</v>
      </c>
      <c r="H31" s="21">
        <f t="shared" si="3"/>
        <v>1786480.9300000002</v>
      </c>
    </row>
    <row r="32" spans="1:8">
      <c r="A32" s="19" t="s">
        <v>61</v>
      </c>
      <c r="B32" s="20" t="s">
        <v>62</v>
      </c>
      <c r="C32" s="21">
        <v>660456.37</v>
      </c>
      <c r="D32" s="21">
        <v>1970</v>
      </c>
      <c r="E32" s="21">
        <f t="shared" si="7"/>
        <v>662426.37</v>
      </c>
      <c r="F32" s="21">
        <v>515913.77</v>
      </c>
      <c r="G32" s="21">
        <v>515913.77</v>
      </c>
      <c r="H32" s="21">
        <f t="shared" si="3"/>
        <v>146512.59999999998</v>
      </c>
    </row>
    <row r="33" spans="1:8">
      <c r="A33" s="16" t="s">
        <v>63</v>
      </c>
      <c r="B33" s="17"/>
      <c r="C33" s="18">
        <f>SUM(C34:C42)</f>
        <v>1784380.5</v>
      </c>
      <c r="D33" s="18">
        <f t="shared" ref="D33:G33" si="8">SUM(D34:D42)</f>
        <v>-170635.26</v>
      </c>
      <c r="E33" s="18">
        <f t="shared" si="8"/>
        <v>1613745.24</v>
      </c>
      <c r="F33" s="18">
        <f t="shared" si="8"/>
        <v>415770.32</v>
      </c>
      <c r="G33" s="18">
        <f t="shared" si="8"/>
        <v>415770.32</v>
      </c>
      <c r="H33" s="18">
        <f t="shared" si="3"/>
        <v>1197974.92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1784380.5</v>
      </c>
      <c r="D37" s="21">
        <v>-170635.26</v>
      </c>
      <c r="E37" s="21">
        <f t="shared" si="9"/>
        <v>1613745.24</v>
      </c>
      <c r="F37" s="21">
        <v>415770.32</v>
      </c>
      <c r="G37" s="21">
        <v>415770.32</v>
      </c>
      <c r="H37" s="21">
        <f t="shared" si="3"/>
        <v>1197974.92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2977322.68</v>
      </c>
      <c r="D43" s="18">
        <f t="shared" ref="D43:G43" si="10">SUM(D44:D52)</f>
        <v>1530000</v>
      </c>
      <c r="E43" s="18">
        <f t="shared" si="10"/>
        <v>4507322.6800000006</v>
      </c>
      <c r="F43" s="18">
        <f t="shared" si="10"/>
        <v>263666.64</v>
      </c>
      <c r="G43" s="18">
        <f t="shared" si="10"/>
        <v>263666.64</v>
      </c>
      <c r="H43" s="18">
        <f t="shared" si="3"/>
        <v>4243656.040000001</v>
      </c>
    </row>
    <row r="44" spans="1:8">
      <c r="A44" s="19" t="s">
        <v>81</v>
      </c>
      <c r="B44" s="20" t="s">
        <v>82</v>
      </c>
      <c r="C44" s="21">
        <v>2767932.08</v>
      </c>
      <c r="D44" s="21">
        <v>135000</v>
      </c>
      <c r="E44" s="21">
        <f t="shared" ref="E44:E52" si="11">C44+D44</f>
        <v>2902932.08</v>
      </c>
      <c r="F44" s="21">
        <v>0</v>
      </c>
      <c r="G44" s="21">
        <v>0</v>
      </c>
      <c r="H44" s="21">
        <f t="shared" si="3"/>
        <v>2902932.08</v>
      </c>
    </row>
    <row r="45" spans="1:8">
      <c r="A45" s="19" t="s">
        <v>83</v>
      </c>
      <c r="B45" s="20" t="s">
        <v>84</v>
      </c>
      <c r="C45" s="21"/>
      <c r="D45" s="21"/>
      <c r="E45" s="21">
        <f t="shared" si="11"/>
        <v>0</v>
      </c>
      <c r="F45" s="21"/>
      <c r="G45" s="21"/>
      <c r="H45" s="21">
        <f t="shared" si="3"/>
        <v>0</v>
      </c>
    </row>
    <row r="46" spans="1:8">
      <c r="A46" s="19" t="s">
        <v>85</v>
      </c>
      <c r="B46" s="20" t="s">
        <v>86</v>
      </c>
      <c r="C46" s="21">
        <v>109390.6</v>
      </c>
      <c r="D46" s="21">
        <v>1057835.8</v>
      </c>
      <c r="E46" s="21">
        <f t="shared" si="11"/>
        <v>1167226.4000000001</v>
      </c>
      <c r="F46" s="21">
        <v>0</v>
      </c>
      <c r="G46" s="21">
        <v>0</v>
      </c>
      <c r="H46" s="21">
        <f t="shared" si="3"/>
        <v>1167226.4000000001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100000</v>
      </c>
      <c r="D49" s="21">
        <v>337164.2</v>
      </c>
      <c r="E49" s="21">
        <f t="shared" si="11"/>
        <v>437164.2</v>
      </c>
      <c r="F49" s="21">
        <v>263666.64</v>
      </c>
      <c r="G49" s="21">
        <v>263666.64</v>
      </c>
      <c r="H49" s="21">
        <f t="shared" si="3"/>
        <v>173497.56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4178246.48</v>
      </c>
      <c r="E53" s="18">
        <f t="shared" si="12"/>
        <v>4178246.48</v>
      </c>
      <c r="F53" s="18">
        <f t="shared" si="12"/>
        <v>3467696.14</v>
      </c>
      <c r="G53" s="18">
        <f t="shared" si="12"/>
        <v>3467696.14</v>
      </c>
      <c r="H53" s="18">
        <f t="shared" si="3"/>
        <v>710550.33999999985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4178246.48</v>
      </c>
      <c r="E55" s="21">
        <f t="shared" si="13"/>
        <v>4178246.48</v>
      </c>
      <c r="F55" s="21">
        <v>3467696.14</v>
      </c>
      <c r="G55" s="21">
        <v>3467696.14</v>
      </c>
      <c r="H55" s="21">
        <f t="shared" si="3"/>
        <v>710550.33999999985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36608478</v>
      </c>
      <c r="D79" s="25">
        <f t="shared" ref="D79:H79" si="21">D80+D88+D98+D108+D118+D128+D132+D141+D145</f>
        <v>3067202.19</v>
      </c>
      <c r="E79" s="25">
        <f t="shared" si="21"/>
        <v>39675680.189999998</v>
      </c>
      <c r="F79" s="25">
        <f t="shared" si="21"/>
        <v>9068819.7199999988</v>
      </c>
      <c r="G79" s="25">
        <f t="shared" si="21"/>
        <v>9068819.7199999988</v>
      </c>
      <c r="H79" s="25">
        <f t="shared" si="21"/>
        <v>30606860.469999999</v>
      </c>
    </row>
    <row r="80" spans="1:8">
      <c r="A80" s="28" t="s">
        <v>10</v>
      </c>
      <c r="B80" s="29"/>
      <c r="C80" s="25">
        <f>SUM(C81:C87)</f>
        <v>26766035.079999998</v>
      </c>
      <c r="D80" s="25">
        <f t="shared" ref="D80:H80" si="22">SUM(D81:D87)</f>
        <v>3000000</v>
      </c>
      <c r="E80" s="25">
        <f t="shared" si="22"/>
        <v>29766035.079999998</v>
      </c>
      <c r="F80" s="25">
        <f t="shared" si="22"/>
        <v>7258298.1599999992</v>
      </c>
      <c r="G80" s="25">
        <f t="shared" si="22"/>
        <v>7258298.1599999992</v>
      </c>
      <c r="H80" s="25">
        <f t="shared" si="22"/>
        <v>22507736.920000002</v>
      </c>
    </row>
    <row r="81" spans="1:8">
      <c r="A81" s="19" t="s">
        <v>145</v>
      </c>
      <c r="B81" s="30" t="s">
        <v>12</v>
      </c>
      <c r="C81" s="31">
        <v>10673670.779999999</v>
      </c>
      <c r="D81" s="31">
        <v>2000000</v>
      </c>
      <c r="E81" s="21">
        <f t="shared" ref="E81:E87" si="23">C81+D81</f>
        <v>12673670.779999999</v>
      </c>
      <c r="F81" s="31">
        <v>3521105.35</v>
      </c>
      <c r="G81" s="31">
        <v>3521105.35</v>
      </c>
      <c r="H81" s="31">
        <f t="shared" ref="H81:H144" si="24">E81-F81</f>
        <v>9152565.4299999997</v>
      </c>
    </row>
    <row r="82" spans="1:8">
      <c r="A82" s="19" t="s">
        <v>146</v>
      </c>
      <c r="B82" s="30" t="s">
        <v>14</v>
      </c>
      <c r="C82" s="31">
        <v>6302385.6500000004</v>
      </c>
      <c r="D82" s="31">
        <v>500000</v>
      </c>
      <c r="E82" s="21">
        <f t="shared" si="23"/>
        <v>6802385.6500000004</v>
      </c>
      <c r="F82" s="31">
        <v>1495343.92</v>
      </c>
      <c r="G82" s="31">
        <v>1495343.92</v>
      </c>
      <c r="H82" s="31">
        <f t="shared" si="24"/>
        <v>5307041.7300000004</v>
      </c>
    </row>
    <row r="83" spans="1:8">
      <c r="A83" s="19" t="s">
        <v>147</v>
      </c>
      <c r="B83" s="30" t="s">
        <v>16</v>
      </c>
      <c r="C83" s="31">
        <v>3007000</v>
      </c>
      <c r="D83" s="31">
        <v>0</v>
      </c>
      <c r="E83" s="21">
        <f t="shared" si="23"/>
        <v>3007000</v>
      </c>
      <c r="F83" s="31">
        <v>0</v>
      </c>
      <c r="G83" s="31">
        <v>0</v>
      </c>
      <c r="H83" s="31">
        <f t="shared" si="24"/>
        <v>3007000</v>
      </c>
    </row>
    <row r="84" spans="1:8">
      <c r="A84" s="19" t="s">
        <v>148</v>
      </c>
      <c r="B84" s="30" t="s">
        <v>18</v>
      </c>
      <c r="C84" s="31">
        <v>3349606.15</v>
      </c>
      <c r="D84" s="31">
        <v>0</v>
      </c>
      <c r="E84" s="21">
        <f t="shared" si="23"/>
        <v>3349606.15</v>
      </c>
      <c r="F84" s="31">
        <v>1310942.76</v>
      </c>
      <c r="G84" s="31">
        <v>1310942.76</v>
      </c>
      <c r="H84" s="31">
        <f t="shared" si="24"/>
        <v>2038663.39</v>
      </c>
    </row>
    <row r="85" spans="1:8">
      <c r="A85" s="19" t="s">
        <v>149</v>
      </c>
      <c r="B85" s="30" t="s">
        <v>20</v>
      </c>
      <c r="C85" s="31">
        <v>2181872.5</v>
      </c>
      <c r="D85" s="31">
        <v>500000</v>
      </c>
      <c r="E85" s="21">
        <f t="shared" si="23"/>
        <v>2681872.5</v>
      </c>
      <c r="F85" s="31">
        <v>930906.13</v>
      </c>
      <c r="G85" s="31">
        <v>930906.13</v>
      </c>
      <c r="H85" s="31">
        <f t="shared" si="24"/>
        <v>1750966.37</v>
      </c>
    </row>
    <row r="86" spans="1:8">
      <c r="A86" s="19" t="s">
        <v>150</v>
      </c>
      <c r="B86" s="30" t="s">
        <v>22</v>
      </c>
      <c r="C86" s="31">
        <v>1000000</v>
      </c>
      <c r="D86" s="31">
        <v>0</v>
      </c>
      <c r="E86" s="21">
        <f t="shared" si="23"/>
        <v>1000000</v>
      </c>
      <c r="F86" s="31">
        <v>0</v>
      </c>
      <c r="G86" s="31">
        <v>0</v>
      </c>
      <c r="H86" s="31">
        <f t="shared" si="24"/>
        <v>1000000</v>
      </c>
    </row>
    <row r="87" spans="1:8">
      <c r="A87" s="19" t="s">
        <v>151</v>
      </c>
      <c r="B87" s="30" t="s">
        <v>24</v>
      </c>
      <c r="C87" s="31">
        <v>251500</v>
      </c>
      <c r="D87" s="31">
        <v>0</v>
      </c>
      <c r="E87" s="21">
        <f t="shared" si="23"/>
        <v>251500</v>
      </c>
      <c r="F87" s="31">
        <v>0</v>
      </c>
      <c r="G87" s="31">
        <v>0</v>
      </c>
      <c r="H87" s="31">
        <f t="shared" si="24"/>
        <v>251500</v>
      </c>
    </row>
    <row r="88" spans="1:8">
      <c r="A88" s="28" t="s">
        <v>25</v>
      </c>
      <c r="B88" s="29"/>
      <c r="C88" s="25">
        <f>SUM(C89:C97)</f>
        <v>2048312.52</v>
      </c>
      <c r="D88" s="25">
        <f t="shared" ref="D88:G88" si="25">SUM(D89:D97)</f>
        <v>0</v>
      </c>
      <c r="E88" s="25">
        <f t="shared" si="25"/>
        <v>2048312.52</v>
      </c>
      <c r="F88" s="25">
        <f t="shared" si="25"/>
        <v>232133.05</v>
      </c>
      <c r="G88" s="25">
        <f t="shared" si="25"/>
        <v>232133.05</v>
      </c>
      <c r="H88" s="25">
        <f t="shared" si="24"/>
        <v>1816179.47</v>
      </c>
    </row>
    <row r="89" spans="1:8">
      <c r="A89" s="19" t="s">
        <v>152</v>
      </c>
      <c r="B89" s="30" t="s">
        <v>27</v>
      </c>
      <c r="C89" s="31">
        <v>330000</v>
      </c>
      <c r="D89" s="31">
        <v>0</v>
      </c>
      <c r="E89" s="21">
        <f t="shared" ref="E89:E97" si="26">C89+D89</f>
        <v>330000</v>
      </c>
      <c r="F89" s="31">
        <v>66321.39</v>
      </c>
      <c r="G89" s="31">
        <v>66321.39</v>
      </c>
      <c r="H89" s="31">
        <f t="shared" si="24"/>
        <v>263678.61</v>
      </c>
    </row>
    <row r="90" spans="1:8">
      <c r="A90" s="19" t="s">
        <v>153</v>
      </c>
      <c r="B90" s="30" t="s">
        <v>29</v>
      </c>
      <c r="C90" s="31">
        <v>120000</v>
      </c>
      <c r="D90" s="31">
        <v>0</v>
      </c>
      <c r="E90" s="21">
        <f t="shared" si="26"/>
        <v>120000</v>
      </c>
      <c r="F90" s="31">
        <v>4763.25</v>
      </c>
      <c r="G90" s="31">
        <v>4763.25</v>
      </c>
      <c r="H90" s="31">
        <f t="shared" si="24"/>
        <v>115236.75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500512.52</v>
      </c>
      <c r="D92" s="31">
        <v>0</v>
      </c>
      <c r="E92" s="21">
        <f t="shared" si="26"/>
        <v>500512.52</v>
      </c>
      <c r="F92" s="31">
        <v>84410.49</v>
      </c>
      <c r="G92" s="31">
        <v>84410.49</v>
      </c>
      <c r="H92" s="31">
        <f t="shared" si="24"/>
        <v>416102.03</v>
      </c>
    </row>
    <row r="93" spans="1:8">
      <c r="A93" s="19" t="s">
        <v>156</v>
      </c>
      <c r="B93" s="30" t="s">
        <v>35</v>
      </c>
      <c r="C93" s="31">
        <v>100000</v>
      </c>
      <c r="D93" s="31">
        <v>0</v>
      </c>
      <c r="E93" s="21">
        <f t="shared" si="26"/>
        <v>100000</v>
      </c>
      <c r="F93" s="31">
        <v>0</v>
      </c>
      <c r="G93" s="31">
        <v>0</v>
      </c>
      <c r="H93" s="31">
        <f t="shared" si="24"/>
        <v>100000</v>
      </c>
    </row>
    <row r="94" spans="1:8">
      <c r="A94" s="19" t="s">
        <v>157</v>
      </c>
      <c r="B94" s="30" t="s">
        <v>37</v>
      </c>
      <c r="C94" s="31">
        <v>312800</v>
      </c>
      <c r="D94" s="31">
        <v>0</v>
      </c>
      <c r="E94" s="21">
        <f t="shared" si="26"/>
        <v>312800</v>
      </c>
      <c r="F94" s="31">
        <v>0</v>
      </c>
      <c r="G94" s="31">
        <v>0</v>
      </c>
      <c r="H94" s="31">
        <f t="shared" si="24"/>
        <v>312800</v>
      </c>
    </row>
    <row r="95" spans="1:8">
      <c r="A95" s="19" t="s">
        <v>158</v>
      </c>
      <c r="B95" s="30" t="s">
        <v>39</v>
      </c>
      <c r="C95" s="31">
        <v>4000</v>
      </c>
      <c r="D95" s="31">
        <v>0</v>
      </c>
      <c r="E95" s="21">
        <f t="shared" si="26"/>
        <v>4000</v>
      </c>
      <c r="F95" s="31">
        <v>0</v>
      </c>
      <c r="G95" s="31">
        <v>0</v>
      </c>
      <c r="H95" s="31">
        <f t="shared" si="24"/>
        <v>4000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681000</v>
      </c>
      <c r="D97" s="31">
        <v>0</v>
      </c>
      <c r="E97" s="21">
        <f t="shared" si="26"/>
        <v>681000</v>
      </c>
      <c r="F97" s="31">
        <v>76637.919999999998</v>
      </c>
      <c r="G97" s="31">
        <v>76637.919999999998</v>
      </c>
      <c r="H97" s="31">
        <f t="shared" si="24"/>
        <v>604362.07999999996</v>
      </c>
    </row>
    <row r="98" spans="1:8">
      <c r="A98" s="28" t="s">
        <v>44</v>
      </c>
      <c r="B98" s="29"/>
      <c r="C98" s="25">
        <f>SUM(C99:C107)</f>
        <v>7794130.4000000004</v>
      </c>
      <c r="D98" s="25">
        <f t="shared" ref="D98:G98" si="27">SUM(D99:D107)</f>
        <v>67202.19</v>
      </c>
      <c r="E98" s="25">
        <f t="shared" si="27"/>
        <v>7861332.5899999999</v>
      </c>
      <c r="F98" s="25">
        <f t="shared" si="27"/>
        <v>1578388.51</v>
      </c>
      <c r="G98" s="25">
        <f t="shared" si="27"/>
        <v>1578388.51</v>
      </c>
      <c r="H98" s="25">
        <f t="shared" si="24"/>
        <v>6282944.0800000001</v>
      </c>
    </row>
    <row r="99" spans="1:8">
      <c r="A99" s="19" t="s">
        <v>161</v>
      </c>
      <c r="B99" s="30" t="s">
        <v>46</v>
      </c>
      <c r="C99" s="31">
        <v>2063952.3</v>
      </c>
      <c r="D99" s="31">
        <v>0</v>
      </c>
      <c r="E99" s="21">
        <f t="shared" ref="E99:E107" si="28">C99+D99</f>
        <v>2063952.3</v>
      </c>
      <c r="F99" s="31">
        <v>151901.54</v>
      </c>
      <c r="G99" s="31">
        <v>151901.54</v>
      </c>
      <c r="H99" s="31">
        <f t="shared" si="24"/>
        <v>1912050.76</v>
      </c>
    </row>
    <row r="100" spans="1:8">
      <c r="A100" s="19" t="s">
        <v>162</v>
      </c>
      <c r="B100" s="30" t="s">
        <v>48</v>
      </c>
      <c r="C100" s="31">
        <v>125000</v>
      </c>
      <c r="D100" s="31">
        <v>0</v>
      </c>
      <c r="E100" s="21">
        <f t="shared" si="28"/>
        <v>125000</v>
      </c>
      <c r="F100" s="31">
        <v>0</v>
      </c>
      <c r="G100" s="31">
        <v>0</v>
      </c>
      <c r="H100" s="31">
        <f t="shared" si="24"/>
        <v>125000</v>
      </c>
    </row>
    <row r="101" spans="1:8">
      <c r="A101" s="19" t="s">
        <v>163</v>
      </c>
      <c r="B101" s="30" t="s">
        <v>50</v>
      </c>
      <c r="C101" s="31">
        <v>1290000</v>
      </c>
      <c r="D101" s="31">
        <v>152240</v>
      </c>
      <c r="E101" s="21">
        <f t="shared" si="28"/>
        <v>1442240</v>
      </c>
      <c r="F101" s="31">
        <v>53008.36</v>
      </c>
      <c r="G101" s="31">
        <v>53008.36</v>
      </c>
      <c r="H101" s="31">
        <f t="shared" si="24"/>
        <v>1389231.64</v>
      </c>
    </row>
    <row r="102" spans="1:8">
      <c r="A102" s="19" t="s">
        <v>164</v>
      </c>
      <c r="B102" s="30" t="s">
        <v>52</v>
      </c>
      <c r="C102" s="31">
        <v>290000</v>
      </c>
      <c r="D102" s="31">
        <v>0</v>
      </c>
      <c r="E102" s="21">
        <f t="shared" si="28"/>
        <v>290000</v>
      </c>
      <c r="F102" s="31">
        <v>44100.07</v>
      </c>
      <c r="G102" s="31">
        <v>44100.07</v>
      </c>
      <c r="H102" s="31">
        <f t="shared" si="24"/>
        <v>245899.93</v>
      </c>
    </row>
    <row r="103" spans="1:8">
      <c r="A103" s="19" t="s">
        <v>165</v>
      </c>
      <c r="B103" s="30" t="s">
        <v>54</v>
      </c>
      <c r="C103" s="31">
        <v>2259127.7000000002</v>
      </c>
      <c r="D103" s="31">
        <v>54640</v>
      </c>
      <c r="E103" s="21">
        <f t="shared" si="28"/>
        <v>2313767.7000000002</v>
      </c>
      <c r="F103" s="31">
        <v>885536.06</v>
      </c>
      <c r="G103" s="31">
        <v>885536.06</v>
      </c>
      <c r="H103" s="31">
        <f t="shared" si="24"/>
        <v>1428231.6400000001</v>
      </c>
    </row>
    <row r="104" spans="1:8">
      <c r="A104" s="19" t="s">
        <v>166</v>
      </c>
      <c r="B104" s="30" t="s">
        <v>56</v>
      </c>
      <c r="C104" s="31">
        <v>280000</v>
      </c>
      <c r="D104" s="31">
        <v>-152240</v>
      </c>
      <c r="E104" s="21">
        <f t="shared" si="28"/>
        <v>127760</v>
      </c>
      <c r="F104" s="31">
        <v>7544.15</v>
      </c>
      <c r="G104" s="31">
        <v>7544.15</v>
      </c>
      <c r="H104" s="31">
        <f t="shared" si="24"/>
        <v>120215.85</v>
      </c>
    </row>
    <row r="105" spans="1:8">
      <c r="A105" s="19" t="s">
        <v>167</v>
      </c>
      <c r="B105" s="30" t="s">
        <v>58</v>
      </c>
      <c r="C105" s="31">
        <v>98839.4</v>
      </c>
      <c r="D105" s="31">
        <v>0</v>
      </c>
      <c r="E105" s="21">
        <f t="shared" si="28"/>
        <v>98839.4</v>
      </c>
      <c r="F105" s="31">
        <v>17681</v>
      </c>
      <c r="G105" s="31">
        <v>17681</v>
      </c>
      <c r="H105" s="31">
        <f t="shared" si="24"/>
        <v>81158.399999999994</v>
      </c>
    </row>
    <row r="106" spans="1:8">
      <c r="A106" s="19" t="s">
        <v>168</v>
      </c>
      <c r="B106" s="30" t="s">
        <v>60</v>
      </c>
      <c r="C106" s="31">
        <v>812870</v>
      </c>
      <c r="D106" s="31">
        <v>0</v>
      </c>
      <c r="E106" s="21">
        <f t="shared" si="28"/>
        <v>812870</v>
      </c>
      <c r="F106" s="31">
        <v>137037.34</v>
      </c>
      <c r="G106" s="31">
        <v>137037.34</v>
      </c>
      <c r="H106" s="31">
        <f t="shared" si="24"/>
        <v>675832.66</v>
      </c>
    </row>
    <row r="107" spans="1:8">
      <c r="A107" s="19" t="s">
        <v>169</v>
      </c>
      <c r="B107" s="30" t="s">
        <v>62</v>
      </c>
      <c r="C107" s="31">
        <v>574341</v>
      </c>
      <c r="D107" s="31">
        <v>12562.19</v>
      </c>
      <c r="E107" s="21">
        <f t="shared" si="28"/>
        <v>586903.18999999994</v>
      </c>
      <c r="F107" s="31">
        <v>281579.99</v>
      </c>
      <c r="G107" s="31">
        <v>281579.99</v>
      </c>
      <c r="H107" s="31">
        <f t="shared" si="24"/>
        <v>305323.19999999995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120817387.35000001</v>
      </c>
      <c r="D154" s="25">
        <f t="shared" ref="D154:H154" si="42">D4+D79</f>
        <v>11855758.99</v>
      </c>
      <c r="E154" s="25">
        <f t="shared" si="42"/>
        <v>132673146.34</v>
      </c>
      <c r="F154" s="25">
        <f t="shared" si="42"/>
        <v>57550492.050000004</v>
      </c>
      <c r="G154" s="25">
        <f t="shared" si="42"/>
        <v>57550492.050000004</v>
      </c>
      <c r="H154" s="25">
        <f t="shared" si="42"/>
        <v>75122654.290000007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orientation="portrait" horizontalDpi="300" verticalDpi="300" r:id="rId1"/>
  <ignoredErrors>
    <ignoredError sqref="E13:E34 E43:E57 E66:E89 E98:E129 E132:E1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2022-07-21T22:07:50Z</dcterms:created>
  <dcterms:modified xsi:type="dcterms:W3CDTF">2022-07-21T22:08:41Z</dcterms:modified>
</cp:coreProperties>
</file>