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GUERREROS\Desktop\UPG 2022\Publicaciones página UPG\1er trim 2022\4-INFORMACION-CONTABLE\09-NDM\"/>
    </mc:Choice>
  </mc:AlternateContent>
  <bookViews>
    <workbookView xWindow="0" yWindow="0" windowWidth="23040" windowHeight="9525" tabRatio="863" activeTab="1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D49" i="62" l="1"/>
  <c r="C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61" i="62"/>
  <c r="C48" i="62" s="1"/>
  <c r="C113" i="62" s="1"/>
  <c r="C43" i="62"/>
  <c r="C98" i="60"/>
  <c r="C5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<sst xmlns="http://schemas.openxmlformats.org/spreadsheetml/2006/main" count="841" uniqueCount="585">
  <si>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</si>
  <si>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</si>
  <si>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</si>
  <si>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</si>
  <si>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</si>
  <si>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</si>
  <si>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</si>
  <si>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</si>
  <si>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</si>
  <si>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</si>
  <si>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</si>
  <si>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</si>
  <si>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</si>
  <si>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</si>
  <si>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</si>
  <si>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</si>
  <si>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</si>
  <si>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</si>
  <si>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</si>
  <si>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</si>
  <si>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</si>
  <si>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</si>
  <si>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</si>
  <si>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</si>
  <si>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</si>
  <si>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</si>
  <si>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</si>
  <si>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</si>
  <si>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</si>
  <si>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</si>
  <si>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</si>
  <si>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</si>
  <si>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</si>
  <si>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</si>
  <si>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</si>
  <si>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</si>
  <si>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</si>
  <si>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</si>
  <si>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</si>
  <si>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</si>
  <si>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</si>
  <si>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</si>
  <si>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</si>
  <si>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</si>
  <si>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</si>
  <si>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</si>
  <si>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</si>
  <si>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</si>
  <si>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</si>
  <si>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</si>
  <si>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</si>
  <si>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</si>
  <si>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</si>
  <si>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</si>
  <si>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</si>
  <si>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</si>
  <si>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</si>
  <si>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</si>
  <si>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</si>
  <si>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</si>
  <si>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</si>
  <si>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</si>
  <si>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</si>
  <si>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</si>
  <si>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</si>
  <si>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</si>
  <si>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</si>
  <si>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</si>
  <si>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</si>
  <si>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</si>
  <si>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</si>
  <si>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</si>
  <si>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</si>
  <si>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</si>
  <si>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</si>
  <si>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</si>
  <si>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</si>
  <si>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</si>
  <si>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</si>
  <si>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</si>
  <si>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</si>
  <si>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</si>
  <si>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</si>
  <si>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</si>
  <si>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</si>
  <si>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</si>
  <si>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</si>
  <si>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</si>
  <si>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</si>
  <si>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</si>
  <si>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</si>
  <si>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</si>
  <si>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</si>
  <si>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</si>
  <si>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</si>
  <si>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</si>
  <si>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</si>
  <si>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</si>
  <si>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</si>
  <si>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</si>
  <si>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</si>
  <si>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</si>
  <si>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</si>
  <si>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</si>
  <si>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</si>
  <si>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</si>
  <si>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</si>
  <si>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</si>
  <si>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</si>
  <si>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</si>
  <si>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</si>
  <si>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</si>
  <si>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</si>
  <si>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</si>
  <si>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</si>
  <si>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</si>
  <si>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</si>
  <si>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</si>
  <si>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</si>
  <si>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</si>
  <si>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</si>
  <si>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</si>
  <si>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</si>
  <si>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</si>
  <si>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</si>
  <si>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</si>
  <si>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</si>
  <si>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</si>
  <si>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</si>
  <si>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</si>
  <si>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</si>
  <si>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</si>
  <si>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</si>
  <si>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</si>
  <si>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</si>
  <si>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</si>
  <si>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</si>
  <si>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</si>
  <si>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</si>
  <si>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</si>
  <si>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</si>
  <si>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</si>
  <si>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</si>
  <si>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</si>
  <si>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</si>
  <si>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</si>
  <si>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</si>
  <si>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</si>
  <si>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</si>
  <si>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</si>
  <si>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</si>
  <si>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</si>
  <si>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</si>
  <si>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</si>
  <si>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</si>
  <si>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</si>
  <si>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</si>
  <si>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</si>
  <si>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</si>
  <si>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</si>
  <si>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</si>
  <si>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</si>
  <si>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</si>
  <si>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</si>
  <si>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</si>
  <si>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</si>
  <si>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</si>
  <si>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</si>
  <si>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</si>
  <si>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</si>
  <si>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</si>
  <si>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</si>
  <si>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</si>
  <si>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</si>
  <si>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</si>
  <si>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</si>
  <si>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</si>
  <si>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</si>
  <si>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</si>
  <si>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</si>
  <si>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</si>
  <si>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</si>
  <si>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</si>
  <si>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</si>
  <si>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</si>
  <si>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</si>
  <si>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</si>
  <si>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</si>
  <si>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</si>
  <si>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</si>
  <si>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</si>
  <si>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</si>
  <si>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</si>
  <si>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</si>
  <si>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</si>
  <si>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</si>
  <si>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</si>
  <si>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</si>
  <si>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</si>
  <si>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</si>
  <si>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</si>
  <si>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</si>
  <si>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</si>
  <si>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</si>
  <si>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</si>
  <si>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</si>
  <si>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</si>
  <si>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</si>
  <si>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</si>
  <si>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</si>
  <si>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</si>
  <si>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</si>
  <si>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</si>
  <si>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</si>
  <si>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</si>
  <si>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</si>
  <si>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</si>
  <si>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</si>
  <si>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</si>
  <si>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</si>
  <si>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</si>
  <si>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</si>
  <si>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</si>
  <si>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</si>
  <si>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</si>
  <si>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</si>
  <si>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</si>
  <si>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</si>
  <si>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</si>
  <si>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</si>
  <si>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</si>
  <si>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</si>
  <si>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</si>
  <si>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</si>
  <si>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</si>
  <si>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</si>
  <si>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</si>
  <si>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</si>
  <si>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</si>
  <si>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</si>
  <si>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</si>
  <si>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</si>
  <si>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</si>
  <si>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</si>
  <si>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</si>
  <si>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</si>
  <si>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</si>
  <si>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</si>
  <si>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</si>
  <si>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</si>
  <si>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</si>
  <si>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</si>
  <si>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</si>
  <si>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</si>
  <si>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</si>
  <si>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</si>
  <si>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</si>
  <si>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</si>
  <si>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</si>
  <si>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</si>
  <si>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</si>
  <si>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</si>
  <si>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</si>
  <si>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</si>
  <si>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</si>
  <si>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</si>
  <si>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</si>
  <si>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</si>
  <si>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</si>
  <si>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</si>
  <si>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</si>
  <si>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</si>
  <si>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</si>
  <si>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</si>
  <si>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</si>
  <si>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</si>
  <si>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</si>
  <si>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</si>
  <si>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</si>
  <si>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</si>
  <si>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</si>
  <si>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</si>
  <si>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</si>
  <si>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</si>
  <si>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</si>
  <si>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</si>
  <si>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</si>
  <si>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</si>
  <si>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</si>
  <si>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</si>
  <si>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</si>
  <si>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</si>
  <si>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</si>
  <si>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</si>
  <si>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</si>
  <si>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</si>
  <si>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</si>
  <si>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</si>
  <si>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</si>
  <si>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</si>
  <si>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</si>
  <si>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</si>
  <si>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</si>
  <si>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</si>
  <si>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</si>
  <si>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</si>
  <si>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</si>
  <si>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</si>
  <si>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</si>
  <si>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</si>
  <si>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</si>
  <si>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</si>
  <si>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</si>
  <si>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</si>
  <si>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</si>
  <si>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</si>
  <si>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</si>
  <si>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</si>
  <si>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</si>
  <si>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</si>
  <si>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</si>
  <si>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</si>
  <si>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</si>
  <si>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</si>
  <si>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</si>
  <si>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</si>
  <si>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</si>
  <si>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</si>
  <si>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</si>
  <si>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</si>
  <si>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</si>
  <si>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</si>
  <si>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</si>
  <si>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</si>
  <si>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</si>
  <si>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</si>
  <si>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</si>
  <si>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</si>
  <si>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</si>
  <si>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</si>
  <si>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</si>
  <si>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</si>
  <si>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</si>
  <si>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</si>
  <si>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</si>
  <si>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</si>
  <si>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</si>
  <si>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</si>
  <si>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</si>
  <si>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</si>
  <si>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</si>
  <si>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</si>
  <si>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</si>
  <si>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</si>
  <si>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</si>
  <si>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</si>
  <si>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</si>
  <si>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</si>
  <si>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</si>
  <si>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</si>
  <si>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</si>
  <si>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</si>
  <si>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</si>
  <si>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</si>
  <si>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</si>
  <si>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</si>
  <si>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</si>
  <si>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</si>
  <si>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</si>
  <si>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</si>
  <si>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</si>
  <si>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</si>
  <si>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</si>
  <si>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</si>
  <si>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</si>
  <si>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</si>
  <si>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</si>
  <si>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</si>
  <si>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</si>
  <si>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</si>
  <si>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</si>
  <si>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</si>
  <si>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</si>
  <si>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</si>
  <si>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</si>
  <si>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</si>
  <si>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</si>
  <si>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</si>
  <si>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</si>
  <si>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</si>
  <si>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</si>
  <si>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</si>
  <si>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</si>
  <si>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</si>
  <si>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</si>
  <si>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</si>
  <si>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</si>
  <si>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</si>
  <si>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</si>
  <si>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</si>
  <si>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</si>
  <si>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</si>
  <si>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</si>
  <si>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</si>
  <si>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</si>
  <si>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</si>
  <si>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</si>
  <si>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</si>
  <si>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</si>
  <si>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</si>
  <si>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</si>
  <si>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</si>
  <si>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</si>
  <si>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</si>
  <si>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</si>
  <si>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</si>
  <si>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</si>
  <si>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</si>
  <si>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</si>
  <si>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</si>
  <si>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</si>
  <si>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</si>
  <si>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</si>
  <si>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</si>
  <si>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</si>
  <si>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</si>
  <si>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</si>
  <si>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</si>
  <si>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</si>
  <si>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</si>
  <si>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</si>
  <si>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</si>
  <si>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</si>
  <si>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</si>
  <si>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</si>
  <si>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</si>
  <si>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</si>
  <si>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</si>
  <si>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</si>
  <si>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</si>
  <si>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</si>
  <si>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</si>
  <si>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</si>
  <si>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</si>
  <si>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</si>
  <si>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</si>
  <si>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</si>
  <si>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</si>
  <si>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</si>
  <si>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</si>
  <si>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</si>
  <si>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</si>
  <si>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</si>
  <si>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</si>
  <si>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</si>
  <si>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</si>
  <si>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</si>
  <si>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</si>
  <si>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</si>
  <si>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</si>
  <si>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</si>
  <si>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</si>
  <si>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</si>
  <si>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</si>
  <si>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</si>
  <si>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</si>
  <si>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</si>
  <si>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</si>
  <si>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</si>
  <si>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</si>
  <si>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</si>
  <si>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</si>
  <si>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</si>
  <si>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</si>
  <si>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</si>
  <si>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</si>
  <si>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</si>
  <si>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</si>
  <si>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</si>
  <si>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</si>
  <si>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</si>
  <si>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</si>
  <si>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</si>
  <si>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</si>
  <si>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</si>
  <si>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</si>
  <si>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</si>
  <si>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</si>
  <si>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</si>
  <si>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</si>
  <si>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</si>
  <si>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</si>
  <si>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</si>
  <si>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</si>
  <si>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</si>
  <si>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</si>
  <si>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</si>
  <si>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</si>
  <si>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</si>
  <si>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</si>
  <si>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</si>
  <si>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</si>
  <si>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</si>
  <si>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</si>
  <si>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</si>
  <si>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</si>
  <si>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</si>
  <si>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</si>
  <si>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</si>
  <si>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</si>
  <si>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</si>
  <si>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</si>
  <si>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</si>
  <si>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</si>
  <si>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</si>
  <si>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</si>
  <si>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</si>
  <si>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</si>
  <si>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</si>
  <si>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</si>
  <si>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</si>
  <si>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</si>
  <si>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</si>
  <si>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</si>
  <si>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</si>
  <si>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</si>
  <si>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</si>
  <si>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</si>
  <si>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</si>
  <si>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</si>
  <si>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</si>
  <si>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</si>
  <si>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</si>
  <si>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</si>
  <si>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</si>
  <si>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</si>
  <si>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</si>
  <si>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</si>
  <si>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</si>
  <si>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</si>
  <si>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</si>
  <si>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</si>
  <si>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</si>
  <si>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</si>
  <si>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</si>
  <si>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</si>
  <si>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</si>
  <si>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</si>
  <si>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</si>
  <si>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</si>
  <si>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</si>
  <si>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</si>
  <si>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</si>
  <si>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</si>
  <si>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</si>
  <si>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</si>
  <si>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</si>
  <si>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</si>
  <si>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</si>
  <si>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</si>
  <si>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</si>
  <si>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</si>
  <si>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</si>
  <si>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</si>
  <si>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</si>
  <si>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</si>
  <si>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</si>
  <si>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</si>
  <si>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</si>
  <si>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</si>
  <si>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</si>
  <si>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</si>
  <si>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</si>
  <si>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</si>
  <si>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</si>
  <si>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</si>
  <si>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</si>
  <si>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UNIVERSIDAD POLITÉCNICA DE GUANAJUATO</t>
  </si>
  <si>
    <t>Correspondiente del 1 de Enero al 31 de Marzo de 2022</t>
  </si>
  <si>
    <t xml:space="preserve">          MTRO. HUGO GARCÍA VARGAS                                                        MDO. JOSÉ DE JESÚS ROMO GUTIÉRREZ</t>
  </si>
  <si>
    <t>ENCARGADO DE DESPACHO DE RECTORÍA                                                     SECRETARIO ADMINISTRATIVO</t>
  </si>
  <si>
    <t xml:space="preserve">          MTRO. HUGO GARCÍA VARGAS                                                      </t>
  </si>
  <si>
    <t xml:space="preserve">ENCARGADO DE DESPACHO DE RECTORÍA                                                   </t>
  </si>
  <si>
    <t>MDO. JOSÉ DE JESÚS ROMO GUTIÉRREZ</t>
  </si>
  <si>
    <t xml:space="preserve">  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</si>
</sst>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5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8"/>
      <color theme="3"/>
      <name val="Cambria"/>
      <family val="2"/>
      <scheme val="major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2B956F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0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90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8" fillId="0" borderId="0"/>
    <xf numFmtId="0" fontId="8" fillId="0" borderId="0"/>
    <xf numFmtId="0" fontId="4" fillId="0" borderId="0"/>
    <xf numFmtId="0" fontId="10" fillId="0" borderId="0" applyNumberFormat="0" applyFill="0" applyBorder="0" applyAlignment="0" applyProtection="0"/>
    <xf numFmtId="0" fontId="8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/>
    <xf numFmtId="43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4" fillId="0" borderId="0"/>
    <xf numFmtId="0" fontId="5" fillId="0" borderId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0" fontId="14" fillId="0" borderId="23" applyNumberFormat="0" applyFill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4" fontId="18" fillId="21" borderId="24" applyNumberFormat="0" applyProtection="0">
      <alignment horizontal="left" vertical="center" indent="1"/>
    </xf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9" fillId="22" borderId="0" applyNumberFormat="0" applyBorder="0" applyAlignment="0" applyProtection="0"/>
    <xf numFmtId="0" fontId="20" fillId="23" borderId="25" applyNumberFormat="0" applyAlignment="0" applyProtection="0"/>
    <xf numFmtId="0" fontId="21" fillId="24" borderId="26" applyNumberFormat="0" applyAlignment="0" applyProtection="0"/>
    <xf numFmtId="0" fontId="22" fillId="0" borderId="27" applyNumberFormat="0" applyFill="0" applyAlignment="0" applyProtection="0"/>
    <xf numFmtId="0" fontId="23" fillId="0" borderId="0" applyNumberFormat="0" applyFill="0" applyBorder="0" applyAlignment="0" applyProtection="0"/>
    <xf numFmtId="0" fontId="24" fillId="25" borderId="25" applyNumberFormat="0" applyAlignment="0" applyProtection="0"/>
    <xf numFmtId="0" fontId="25" fillId="26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6" fillId="2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3" fillId="27" borderId="28" applyNumberFormat="0" applyFont="0" applyAlignment="0" applyProtection="0"/>
    <xf numFmtId="0" fontId="3" fillId="27" borderId="28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0" fontId="4" fillId="8" borderId="21" applyNumberFormat="0" applyFont="0" applyAlignment="0" applyProtection="0"/>
    <xf numFmtId="9" fontId="3" fillId="0" borderId="0" applyFont="0" applyFill="0" applyBorder="0" applyAlignment="0" applyProtection="0"/>
    <xf numFmtId="0" fontId="27" fillId="23" borderId="29" applyNumberFormat="0" applyAlignment="0" applyProtection="0"/>
    <xf numFmtId="4" fontId="28" fillId="28" borderId="24" applyNumberFormat="0" applyProtection="0">
      <alignment vertical="center"/>
    </xf>
    <xf numFmtId="4" fontId="28" fillId="28" borderId="24" applyNumberFormat="0" applyProtection="0">
      <alignment vertical="center"/>
    </xf>
    <xf numFmtId="4" fontId="29" fillId="29" borderId="24" applyNumberFormat="0" applyProtection="0">
      <alignment horizontal="center" vertical="center" wrapText="1"/>
    </xf>
    <xf numFmtId="4" fontId="30" fillId="28" borderId="24" applyNumberFormat="0" applyProtection="0">
      <alignment vertical="center"/>
    </xf>
    <xf numFmtId="4" fontId="30" fillId="28" borderId="24" applyNumberFormat="0" applyProtection="0">
      <alignment vertical="center"/>
    </xf>
    <xf numFmtId="4" fontId="31" fillId="30" borderId="24" applyNumberFormat="0" applyProtection="0">
      <alignment horizontal="center" vertical="center" wrapText="1"/>
    </xf>
    <xf numFmtId="4" fontId="28" fillId="28" borderId="24" applyNumberFormat="0" applyProtection="0">
      <alignment horizontal="left" vertical="center" indent="1"/>
    </xf>
    <xf numFmtId="4" fontId="28" fillId="28" borderId="24" applyNumberFormat="0" applyProtection="0">
      <alignment horizontal="left" vertical="center" indent="1"/>
    </xf>
    <xf numFmtId="4" fontId="32" fillId="29" borderId="24" applyNumberFormat="0" applyProtection="0">
      <alignment horizontal="left" vertical="center" wrapText="1"/>
    </xf>
    <xf numFmtId="0" fontId="28" fillId="28" borderId="24" applyNumberFormat="0" applyProtection="0">
      <alignment horizontal="left" vertical="top" indent="1"/>
    </xf>
    <xf numFmtId="4" fontId="28" fillId="21" borderId="0" applyNumberFormat="0" applyProtection="0">
      <alignment horizontal="left" vertical="center" indent="1"/>
    </xf>
    <xf numFmtId="4" fontId="28" fillId="21" borderId="0" applyNumberFormat="0" applyProtection="0">
      <alignment horizontal="left" vertical="center" indent="1"/>
    </xf>
    <xf numFmtId="4" fontId="33" fillId="31" borderId="0" applyNumberFormat="0" applyProtection="0">
      <alignment horizontal="left" vertical="center" wrapText="1"/>
    </xf>
    <xf numFmtId="4" fontId="18" fillId="32" borderId="24" applyNumberFormat="0" applyProtection="0">
      <alignment horizontal="right" vertical="center"/>
    </xf>
    <xf numFmtId="4" fontId="18" fillId="32" borderId="24" applyNumberFormat="0" applyProtection="0">
      <alignment horizontal="right" vertical="center"/>
    </xf>
    <xf numFmtId="4" fontId="34" fillId="33" borderId="24" applyNumberFormat="0" applyProtection="0">
      <alignment horizontal="right" vertical="center"/>
    </xf>
    <xf numFmtId="4" fontId="18" fillId="34" borderId="24" applyNumberFormat="0" applyProtection="0">
      <alignment horizontal="right" vertical="center"/>
    </xf>
    <xf numFmtId="4" fontId="18" fillId="34" borderId="24" applyNumberFormat="0" applyProtection="0">
      <alignment horizontal="right" vertical="center"/>
    </xf>
    <xf numFmtId="4" fontId="34" fillId="35" borderId="24" applyNumberFormat="0" applyProtection="0">
      <alignment horizontal="right" vertical="center"/>
    </xf>
    <xf numFmtId="4" fontId="18" fillId="36" borderId="24" applyNumberFormat="0" applyProtection="0">
      <alignment horizontal="right" vertical="center"/>
    </xf>
    <xf numFmtId="4" fontId="18" fillId="36" borderId="24" applyNumberFormat="0" applyProtection="0">
      <alignment horizontal="right" vertical="center"/>
    </xf>
    <xf numFmtId="4" fontId="34" fillId="37" borderId="24" applyNumberFormat="0" applyProtection="0">
      <alignment horizontal="right" vertical="center"/>
    </xf>
    <xf numFmtId="4" fontId="18" fillId="38" borderId="24" applyNumberFormat="0" applyProtection="0">
      <alignment horizontal="right" vertical="center"/>
    </xf>
    <xf numFmtId="4" fontId="18" fillId="38" borderId="24" applyNumberFormat="0" applyProtection="0">
      <alignment horizontal="right" vertical="center"/>
    </xf>
    <xf numFmtId="4" fontId="34" fillId="39" borderId="24" applyNumberFormat="0" applyProtection="0">
      <alignment horizontal="right" vertical="center"/>
    </xf>
    <xf numFmtId="4" fontId="18" fillId="40" borderId="24" applyNumberFormat="0" applyProtection="0">
      <alignment horizontal="right" vertical="center"/>
    </xf>
    <xf numFmtId="4" fontId="18" fillId="40" borderId="24" applyNumberFormat="0" applyProtection="0">
      <alignment horizontal="right" vertical="center"/>
    </xf>
    <xf numFmtId="4" fontId="34" fillId="41" borderId="24" applyNumberFormat="0" applyProtection="0">
      <alignment horizontal="right" vertical="center"/>
    </xf>
    <xf numFmtId="4" fontId="18" fillId="29" borderId="24" applyNumberFormat="0" applyProtection="0">
      <alignment horizontal="right" vertical="center"/>
    </xf>
    <xf numFmtId="4" fontId="18" fillId="29" borderId="24" applyNumberFormat="0" applyProtection="0">
      <alignment horizontal="right" vertical="center"/>
    </xf>
    <xf numFmtId="4" fontId="34" fillId="42" borderId="24" applyNumberFormat="0" applyProtection="0">
      <alignment horizontal="right" vertical="center"/>
    </xf>
    <xf numFmtId="4" fontId="18" fillId="43" borderId="24" applyNumberFormat="0" applyProtection="0">
      <alignment horizontal="right" vertical="center"/>
    </xf>
    <xf numFmtId="4" fontId="18" fillId="43" borderId="24" applyNumberFormat="0" applyProtection="0">
      <alignment horizontal="right" vertical="center"/>
    </xf>
    <xf numFmtId="4" fontId="34" fillId="44" borderId="24" applyNumberFormat="0" applyProtection="0">
      <alignment horizontal="right" vertical="center"/>
    </xf>
    <xf numFmtId="4" fontId="18" fillId="45" borderId="24" applyNumberFormat="0" applyProtection="0">
      <alignment horizontal="right" vertical="center"/>
    </xf>
    <xf numFmtId="4" fontId="18" fillId="45" borderId="24" applyNumberFormat="0" applyProtection="0">
      <alignment horizontal="right" vertical="center"/>
    </xf>
    <xf numFmtId="4" fontId="34" fillId="46" borderId="24" applyNumberFormat="0" applyProtection="0">
      <alignment horizontal="right" vertical="center"/>
    </xf>
    <xf numFmtId="4" fontId="18" fillId="47" borderId="24" applyNumberFormat="0" applyProtection="0">
      <alignment horizontal="right" vertical="center"/>
    </xf>
    <xf numFmtId="4" fontId="18" fillId="47" borderId="24" applyNumberFormat="0" applyProtection="0">
      <alignment horizontal="right" vertical="center"/>
    </xf>
    <xf numFmtId="4" fontId="34" fillId="48" borderId="24" applyNumberFormat="0" applyProtection="0">
      <alignment horizontal="right" vertical="center"/>
    </xf>
    <xf numFmtId="4" fontId="28" fillId="49" borderId="30" applyNumberFormat="0" applyProtection="0">
      <alignment horizontal="left" vertical="center" indent="1"/>
    </xf>
    <xf numFmtId="4" fontId="28" fillId="49" borderId="30" applyNumberFormat="0" applyProtection="0">
      <alignment horizontal="left" vertical="center" indent="1"/>
    </xf>
    <xf numFmtId="4" fontId="35" fillId="49" borderId="28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35" fillId="51" borderId="0" applyNumberFormat="0" applyProtection="0">
      <alignment horizontal="left" vertical="center" indent="1"/>
    </xf>
    <xf numFmtId="4" fontId="36" fillId="52" borderId="0" applyNumberFormat="0" applyProtection="0">
      <alignment horizontal="left" vertical="center" indent="1"/>
    </xf>
    <xf numFmtId="4" fontId="36" fillId="52" borderId="0" applyNumberFormat="0" applyProtection="0">
      <alignment horizontal="left" vertical="center" indent="1"/>
    </xf>
    <xf numFmtId="4" fontId="36" fillId="52" borderId="0" applyNumberFormat="0" applyProtection="0">
      <alignment horizontal="left" vertical="center" indent="1"/>
    </xf>
    <xf numFmtId="4" fontId="36" fillId="52" borderId="0" applyNumberFormat="0" applyProtection="0">
      <alignment horizontal="left" vertical="center" indent="1"/>
    </xf>
    <xf numFmtId="4" fontId="36" fillId="52" borderId="0" applyNumberFormat="0" applyProtection="0">
      <alignment horizontal="left" vertical="center" indent="1"/>
    </xf>
    <xf numFmtId="4" fontId="18" fillId="21" borderId="24" applyNumberFormat="0" applyProtection="0">
      <alignment horizontal="right" vertical="center"/>
    </xf>
    <xf numFmtId="4" fontId="18" fillId="21" borderId="24" applyNumberFormat="0" applyProtection="0">
      <alignment horizontal="right" vertical="center"/>
    </xf>
    <xf numFmtId="4" fontId="34" fillId="53" borderId="24" applyNumberFormat="0" applyProtection="0">
      <alignment horizontal="right" vertical="center"/>
    </xf>
    <xf numFmtId="4" fontId="18" fillId="5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18" fillId="5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0" fontId="3" fillId="52" borderId="24" applyNumberFormat="0" applyProtection="0">
      <alignment horizontal="left" vertical="center" indent="1"/>
    </xf>
    <xf numFmtId="0" fontId="3" fillId="52" borderId="24" applyNumberFormat="0" applyProtection="0">
      <alignment horizontal="left" vertical="center" indent="1"/>
    </xf>
    <xf numFmtId="0" fontId="3" fillId="52" borderId="24" applyNumberFormat="0" applyProtection="0">
      <alignment horizontal="left" vertical="center" indent="1"/>
    </xf>
    <xf numFmtId="0" fontId="3" fillId="52" borderId="24" applyNumberFormat="0" applyProtection="0">
      <alignment horizontal="left" vertical="center" indent="1"/>
    </xf>
    <xf numFmtId="0" fontId="3" fillId="52" borderId="24" applyNumberFormat="0" applyProtection="0">
      <alignment horizontal="left" vertical="top" indent="1"/>
    </xf>
    <xf numFmtId="0" fontId="3" fillId="52" borderId="24" applyNumberFormat="0" applyProtection="0">
      <alignment horizontal="left" vertical="top" indent="1"/>
    </xf>
    <xf numFmtId="0" fontId="3" fillId="52" borderId="24" applyNumberFormat="0" applyProtection="0">
      <alignment horizontal="left" vertical="top" indent="1"/>
    </xf>
    <xf numFmtId="0" fontId="3" fillId="52" borderId="24" applyNumberFormat="0" applyProtection="0">
      <alignment horizontal="left" vertical="top" indent="1"/>
    </xf>
    <xf numFmtId="0" fontId="3" fillId="21" borderId="24" applyNumberFormat="0" applyProtection="0">
      <alignment horizontal="left" vertical="center" indent="1"/>
    </xf>
    <xf numFmtId="0" fontId="3" fillId="21" borderId="24" applyNumberFormat="0" applyProtection="0">
      <alignment horizontal="left" vertical="center" indent="1"/>
    </xf>
    <xf numFmtId="0" fontId="3" fillId="21" borderId="24" applyNumberFormat="0" applyProtection="0">
      <alignment horizontal="left" vertical="center" indent="1"/>
    </xf>
    <xf numFmtId="0" fontId="3" fillId="21" borderId="24" applyNumberFormat="0" applyProtection="0">
      <alignment horizontal="left" vertical="center" indent="1"/>
    </xf>
    <xf numFmtId="0" fontId="3" fillId="21" borderId="24" applyNumberFormat="0" applyProtection="0">
      <alignment horizontal="left" vertical="top" indent="1"/>
    </xf>
    <xf numFmtId="0" fontId="3" fillId="21" borderId="24" applyNumberFormat="0" applyProtection="0">
      <alignment horizontal="left" vertical="top" indent="1"/>
    </xf>
    <xf numFmtId="0" fontId="3" fillId="21" borderId="24" applyNumberFormat="0" applyProtection="0">
      <alignment horizontal="left" vertical="top" indent="1"/>
    </xf>
    <xf numFmtId="0" fontId="3" fillId="21" borderId="24" applyNumberFormat="0" applyProtection="0">
      <alignment horizontal="left" vertical="top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center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4" borderId="24" applyNumberFormat="0" applyProtection="0">
      <alignment horizontal="left" vertical="top" indent="1"/>
    </xf>
    <xf numFmtId="0" fontId="3" fillId="50" borderId="24" applyNumberFormat="0" applyProtection="0">
      <alignment horizontal="left" vertical="center" indent="1"/>
    </xf>
    <xf numFmtId="0" fontId="3" fillId="50" borderId="24" applyNumberFormat="0" applyProtection="0">
      <alignment horizontal="left" vertical="center" indent="1"/>
    </xf>
    <xf numFmtId="0" fontId="3" fillId="50" borderId="24" applyNumberFormat="0" applyProtection="0">
      <alignment horizontal="left" vertical="center" indent="1"/>
    </xf>
    <xf numFmtId="0" fontId="3" fillId="50" borderId="24" applyNumberFormat="0" applyProtection="0">
      <alignment horizontal="left" vertical="center" indent="1"/>
    </xf>
    <xf numFmtId="0" fontId="3" fillId="50" borderId="24" applyNumberFormat="0" applyProtection="0">
      <alignment horizontal="left" vertical="top" indent="1"/>
    </xf>
    <xf numFmtId="0" fontId="3" fillId="50" borderId="24" applyNumberFormat="0" applyProtection="0">
      <alignment horizontal="left" vertical="top" indent="1"/>
    </xf>
    <xf numFmtId="0" fontId="3" fillId="50" borderId="24" applyNumberFormat="0" applyProtection="0">
      <alignment horizontal="left" vertical="top" indent="1"/>
    </xf>
    <xf numFmtId="0" fontId="3" fillId="50" borderId="24" applyNumberFormat="0" applyProtection="0">
      <alignment horizontal="left" vertical="top" indent="1"/>
    </xf>
    <xf numFmtId="0" fontId="3" fillId="31" borderId="1" applyNumberFormat="0">
      <protection locked="0"/>
    </xf>
    <xf numFmtId="0" fontId="3" fillId="31" borderId="1" applyNumberFormat="0">
      <protection locked="0"/>
    </xf>
    <xf numFmtId="0" fontId="3" fillId="31" borderId="1" applyNumberFormat="0">
      <protection locked="0"/>
    </xf>
    <xf numFmtId="0" fontId="3" fillId="31" borderId="1" applyNumberFormat="0">
      <protection locked="0"/>
    </xf>
    <xf numFmtId="4" fontId="18" fillId="55" borderId="24" applyNumberFormat="0" applyProtection="0">
      <alignment vertical="center"/>
    </xf>
    <xf numFmtId="4" fontId="18" fillId="55" borderId="24" applyNumberFormat="0" applyProtection="0">
      <alignment vertical="center"/>
    </xf>
    <xf numFmtId="4" fontId="34" fillId="56" borderId="24" applyNumberFormat="0" applyProtection="0">
      <alignment vertical="center"/>
    </xf>
    <xf numFmtId="4" fontId="37" fillId="55" borderId="24" applyNumberFormat="0" applyProtection="0">
      <alignment vertical="center"/>
    </xf>
    <xf numFmtId="4" fontId="37" fillId="55" borderId="24" applyNumberFormat="0" applyProtection="0">
      <alignment vertical="center"/>
    </xf>
    <xf numFmtId="4" fontId="38" fillId="56" borderId="24" applyNumberFormat="0" applyProtection="0">
      <alignment vertical="center"/>
    </xf>
    <xf numFmtId="4" fontId="18" fillId="55" borderId="24" applyNumberFormat="0" applyProtection="0">
      <alignment horizontal="left" vertical="center" indent="1"/>
    </xf>
    <xf numFmtId="4" fontId="18" fillId="55" borderId="24" applyNumberFormat="0" applyProtection="0">
      <alignment horizontal="left" vertical="center" indent="1"/>
    </xf>
    <xf numFmtId="4" fontId="36" fillId="53" borderId="31" applyNumberFormat="0" applyProtection="0">
      <alignment horizontal="left" vertical="center" indent="1"/>
    </xf>
    <xf numFmtId="0" fontId="18" fillId="55" borderId="24" applyNumberFormat="0" applyProtection="0">
      <alignment horizontal="left" vertical="top" indent="1"/>
    </xf>
    <xf numFmtId="4" fontId="18" fillId="50" borderId="24" applyNumberFormat="0" applyProtection="0">
      <alignment horizontal="right" vertical="center"/>
    </xf>
    <xf numFmtId="4" fontId="18" fillId="50" borderId="24" applyNumberFormat="0" applyProtection="0">
      <alignment horizontal="right" vertical="center"/>
    </xf>
    <xf numFmtId="4" fontId="39" fillId="31" borderId="32" applyNumberFormat="0" applyProtection="0">
      <alignment horizontal="center" vertical="center" wrapText="1"/>
    </xf>
    <xf numFmtId="4" fontId="37" fillId="50" borderId="24" applyNumberFormat="0" applyProtection="0">
      <alignment horizontal="right" vertical="center"/>
    </xf>
    <xf numFmtId="4" fontId="37" fillId="50" borderId="24" applyNumberFormat="0" applyProtection="0">
      <alignment horizontal="right" vertical="center"/>
    </xf>
    <xf numFmtId="4" fontId="38" fillId="56" borderId="24" applyNumberFormat="0" applyProtection="0">
      <alignment horizontal="center" vertical="center" wrapText="1"/>
    </xf>
    <xf numFmtId="4" fontId="18" fillId="21" borderId="24" applyNumberFormat="0" applyProtection="0">
      <alignment horizontal="left" vertical="center" indent="1"/>
    </xf>
    <xf numFmtId="4" fontId="40" fillId="57" borderId="32" applyNumberFormat="0" applyProtection="0">
      <alignment horizontal="left" vertical="center" wrapText="1"/>
    </xf>
    <xf numFmtId="0" fontId="18" fillId="21" borderId="24" applyNumberFormat="0" applyProtection="0">
      <alignment horizontal="left" vertical="top" indent="1"/>
    </xf>
    <xf numFmtId="4" fontId="41" fillId="58" borderId="0" applyNumberFormat="0" applyProtection="0">
      <alignment horizontal="left" vertical="center" indent="1"/>
    </xf>
    <xf numFmtId="4" fontId="41" fillId="58" borderId="0" applyNumberFormat="0" applyProtection="0">
      <alignment horizontal="left" vertical="center" indent="1"/>
    </xf>
    <xf numFmtId="4" fontId="41" fillId="58" borderId="0" applyNumberFormat="0" applyProtection="0">
      <alignment horizontal="left" vertical="center" indent="1"/>
    </xf>
    <xf numFmtId="4" fontId="41" fillId="58" borderId="0" applyNumberFormat="0" applyProtection="0">
      <alignment horizontal="left" vertical="center" indent="1"/>
    </xf>
    <xf numFmtId="4" fontId="41" fillId="58" borderId="0" applyNumberFormat="0" applyProtection="0">
      <alignment horizontal="left" vertical="center" indent="1"/>
    </xf>
    <xf numFmtId="4" fontId="42" fillId="50" borderId="24" applyNumberFormat="0" applyProtection="0">
      <alignment horizontal="right" vertical="center"/>
    </xf>
    <xf numFmtId="4" fontId="42" fillId="50" borderId="24" applyNumberFormat="0" applyProtection="0">
      <alignment horizontal="right" vertical="center"/>
    </xf>
    <xf numFmtId="4" fontId="43" fillId="56" borderId="24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3" applyNumberFormat="0" applyFill="0" applyAlignment="0" applyProtection="0"/>
    <xf numFmtId="0" fontId="48" fillId="0" borderId="34" applyNumberFormat="0" applyFill="0" applyAlignment="0" applyProtection="0"/>
    <xf numFmtId="0" fontId="23" fillId="0" borderId="35" applyNumberFormat="0" applyFill="0" applyAlignment="0" applyProtection="0"/>
    <xf numFmtId="0" fontId="17" fillId="0" borderId="0" applyNumberFormat="0" applyFill="0" applyBorder="0" applyAlignment="0" applyProtection="0"/>
    <xf numFmtId="0" fontId="49" fillId="0" borderId="36" applyNumberFormat="0" applyFill="0" applyAlignment="0" applyProtection="0"/>
    <xf numFmtId="0" fontId="14" fillId="0" borderId="23" applyNumberFormat="0" applyFill="0" applyAlignment="0" applyProtection="0"/>
    <xf numFmtId="0" fontId="12" fillId="0" borderId="22" applyNumberFormat="0" applyFill="0" applyAlignment="0" applyProtection="0"/>
    <xf numFmtId="0" fontId="50" fillId="0" borderId="0"/>
    <xf numFmtId="43" fontId="3" fillId="0" borderId="0" applyFont="0" applyFill="0" applyBorder="0" applyAlignment="0" applyProtection="0"/>
    <xf numFmtId="0" fontId="50" fillId="0" borderId="0"/>
    <xf numFmtId="0" fontId="4" fillId="0" borderId="0"/>
    <xf numFmtId="0" fontId="5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8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7" fillId="3" borderId="0" xfId="8" applyFont="1" applyFill="1" applyAlignment="1">
      <alignment horizontal="right" vertical="center"/>
    </xf>
    <xf numFmtId="0" fontId="9" fillId="3" borderId="0" xfId="8" applyFont="1" applyFill="1" applyAlignment="1">
      <alignment horizontal="left" vertical="center"/>
    </xf>
    <xf numFmtId="0" fontId="9" fillId="3" borderId="0" xfId="8" applyFont="1" applyFill="1" applyAlignment="1">
      <alignment vertical="center"/>
    </xf>
    <xf numFmtId="0" fontId="7" fillId="3" borderId="0" xfId="8" applyFont="1" applyFill="1" applyAlignment="1">
      <alignment vertical="center"/>
    </xf>
    <xf numFmtId="0" fontId="11" fillId="0" borderId="4" xfId="11" applyFont="1" applyFill="1" applyBorder="1" applyAlignment="1" applyProtection="1">
      <alignment horizontal="center"/>
      <protection locked="0"/>
    </xf>
    <xf numFmtId="0" fontId="11" fillId="0" borderId="8" xfId="1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1" fillId="0" borderId="4" xfId="11" applyFont="1" applyBorder="1" applyAlignment="1" applyProtection="1">
      <alignment horizontal="center"/>
      <protection locked="0"/>
    </xf>
    <xf numFmtId="0" fontId="11" fillId="0" borderId="8" xfId="11" applyFont="1" applyBorder="1" applyProtection="1">
      <protection locked="0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9" fillId="3" borderId="0" xfId="8" applyFont="1" applyFill="1" applyAlignment="1">
      <alignment horizontal="center" vertical="center"/>
    </xf>
    <xf numFmtId="0" fontId="7" fillId="3" borderId="0" xfId="8" applyFont="1" applyFill="1" applyAlignment="1">
      <alignment horizontal="center" vertical="center"/>
    </xf>
    <xf numFmtId="0" fontId="9" fillId="3" borderId="0" xfId="8" applyFont="1" applyFill="1" applyBorder="1" applyAlignment="1">
      <alignment horizontal="center" vertical="center"/>
    </xf>
    <xf numFmtId="0" fontId="51" fillId="3" borderId="0" xfId="8" applyFont="1" applyFill="1" applyAlignment="1">
      <alignment horizontal="center" vertical="center"/>
    </xf>
    <xf numFmtId="0" fontId="51" fillId="3" borderId="0" xfId="8" applyFont="1" applyFill="1" applyAlignment="1">
      <alignment vertical="center"/>
    </xf>
    <xf numFmtId="0" fontId="52" fillId="3" borderId="0" xfId="8" applyFont="1" applyFill="1" applyAlignment="1">
      <alignment horizontal="right" vertical="center"/>
    </xf>
    <xf numFmtId="0" fontId="51" fillId="3" borderId="0" xfId="8" applyFont="1" applyFill="1" applyAlignment="1">
      <alignment horizontal="left" vertical="center"/>
    </xf>
    <xf numFmtId="0" fontId="53" fillId="0" borderId="0" xfId="8" applyFont="1" applyAlignment="1">
      <alignment vertical="center"/>
    </xf>
    <xf numFmtId="0" fontId="54" fillId="4" borderId="0" xfId="8" applyFont="1" applyFill="1" applyAlignment="1">
      <alignment horizontal="center" vertical="center"/>
    </xf>
    <xf numFmtId="0" fontId="54" fillId="4" borderId="0" xfId="8" applyFont="1" applyFill="1"/>
    <xf numFmtId="0" fontId="53" fillId="0" borderId="0" xfId="8" applyFont="1"/>
    <xf numFmtId="0" fontId="55" fillId="5" borderId="0" xfId="8" applyFont="1" applyFill="1"/>
    <xf numFmtId="0" fontId="53" fillId="0" borderId="0" xfId="8" applyFont="1" applyAlignment="1">
      <alignment horizontal="center"/>
    </xf>
    <xf numFmtId="3" fontId="53" fillId="0" borderId="0" xfId="8" applyNumberFormat="1" applyFont="1"/>
    <xf numFmtId="3" fontId="54" fillId="4" borderId="0" xfId="8" applyNumberFormat="1" applyFont="1" applyFill="1"/>
    <xf numFmtId="3" fontId="55" fillId="5" borderId="0" xfId="8" applyNumberFormat="1" applyFont="1" applyFill="1"/>
    <xf numFmtId="0" fontId="55" fillId="6" borderId="0" xfId="8" applyFont="1" applyFill="1"/>
    <xf numFmtId="0" fontId="3" fillId="0" borderId="0" xfId="0" applyFont="1" applyProtection="1">
      <protection locked="0"/>
    </xf>
    <xf numFmtId="0" fontId="52" fillId="3" borderId="0" xfId="8" applyFont="1" applyFill="1" applyAlignment="1">
      <alignment horizontal="center" vertical="center"/>
    </xf>
    <xf numFmtId="0" fontId="53" fillId="0" borderId="0" xfId="8" applyFont="1" applyAlignment="1">
      <alignment horizontal="center" vertical="center"/>
    </xf>
    <xf numFmtId="0" fontId="54" fillId="4" borderId="0" xfId="12" applyFont="1" applyFill="1"/>
    <xf numFmtId="0" fontId="55" fillId="5" borderId="0" xfId="12" applyFont="1" applyFill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3" fontId="3" fillId="0" borderId="0" xfId="12" applyNumberFormat="1" applyFont="1"/>
    <xf numFmtId="9" fontId="3" fillId="0" borderId="0" xfId="14" applyFont="1"/>
    <xf numFmtId="0" fontId="53" fillId="0" borderId="0" xfId="12" applyFont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3" fontId="54" fillId="4" borderId="0" xfId="12" applyNumberFormat="1" applyFont="1" applyFill="1"/>
    <xf numFmtId="3" fontId="55" fillId="5" borderId="0" xfId="12" applyNumberFormat="1" applyFont="1" applyFill="1"/>
    <xf numFmtId="3" fontId="53" fillId="0" borderId="0" xfId="12" applyNumberFormat="1" applyFont="1"/>
    <xf numFmtId="0" fontId="3" fillId="0" borderId="0" xfId="12" applyFont="1" applyFill="1" applyAlignment="1">
      <alignment horizontal="center"/>
    </xf>
    <xf numFmtId="0" fontId="3" fillId="0" borderId="0" xfId="12" applyFont="1"/>
    <xf numFmtId="9" fontId="3" fillId="0" borderId="0" xfId="12" applyNumberFormat="1" applyFont="1"/>
    <xf numFmtId="0" fontId="52" fillId="3" borderId="0" xfId="9" applyFont="1" applyFill="1" applyAlignment="1">
      <alignment horizontal="center" vertical="center"/>
    </xf>
    <xf numFmtId="0" fontId="52" fillId="3" borderId="0" xfId="9" applyFont="1" applyFill="1" applyAlignment="1">
      <alignment horizontal="right" vertical="center"/>
    </xf>
    <xf numFmtId="0" fontId="51" fillId="3" borderId="0" xfId="9" applyFont="1" applyFill="1" applyAlignment="1">
      <alignment horizontal="left" vertical="center"/>
    </xf>
    <xf numFmtId="0" fontId="53" fillId="0" borderId="0" xfId="9" applyFont="1"/>
    <xf numFmtId="0" fontId="54" fillId="4" borderId="0" xfId="9" applyFont="1" applyFill="1" applyAlignment="1">
      <alignment horizontal="center" vertical="center"/>
    </xf>
    <xf numFmtId="0" fontId="54" fillId="4" borderId="0" xfId="9" applyFont="1" applyFill="1"/>
    <xf numFmtId="0" fontId="55" fillId="5" borderId="0" xfId="9" applyFont="1" applyFill="1"/>
    <xf numFmtId="0" fontId="53" fillId="0" borderId="0" xfId="9" applyFont="1" applyAlignment="1">
      <alignment horizontal="center"/>
    </xf>
    <xf numFmtId="3" fontId="53" fillId="0" borderId="0" xfId="9" applyNumberFormat="1" applyFont="1"/>
    <xf numFmtId="3" fontId="54" fillId="4" borderId="0" xfId="9" applyNumberFormat="1" applyFont="1" applyFill="1"/>
    <xf numFmtId="3" fontId="55" fillId="5" borderId="0" xfId="9" applyNumberFormat="1" applyFont="1" applyFill="1"/>
    <xf numFmtId="0" fontId="53" fillId="0" borderId="0" xfId="9" applyFont="1" applyAlignment="1">
      <alignment vertical="center"/>
    </xf>
    <xf numFmtId="0" fontId="55" fillId="5" borderId="0" xfId="9" applyFont="1" applyFill="1" applyAlignment="1">
      <alignment horizontal="center"/>
    </xf>
    <xf numFmtId="0" fontId="52" fillId="0" borderId="0" xfId="9" applyFont="1" applyAlignment="1">
      <alignment horizontal="center"/>
    </xf>
    <xf numFmtId="0" fontId="52" fillId="0" borderId="0" xfId="9" applyFont="1"/>
    <xf numFmtId="3" fontId="52" fillId="0" borderId="0" xfId="9" applyNumberFormat="1" applyFont="1"/>
    <xf numFmtId="0" fontId="55" fillId="5" borderId="0" xfId="9" applyFont="1" applyFill="1" applyAlignment="1">
      <alignment horizontal="center" vertical="center"/>
    </xf>
    <xf numFmtId="0" fontId="52" fillId="0" borderId="0" xfId="9" applyFont="1" applyAlignment="1">
      <alignment horizontal="left" indent="1"/>
    </xf>
    <xf numFmtId="0" fontId="51" fillId="0" borderId="0" xfId="9" applyFont="1"/>
    <xf numFmtId="0" fontId="51" fillId="0" borderId="0" xfId="9" applyFont="1" applyFill="1"/>
    <xf numFmtId="0" fontId="3" fillId="0" borderId="0" xfId="9" applyFont="1" applyFill="1"/>
    <xf numFmtId="3" fontId="56" fillId="0" borderId="0" xfId="2" applyNumberFormat="1" applyFont="1" applyFill="1" applyBorder="1" applyAlignment="1" applyProtection="1">
      <alignment vertical="top"/>
      <protection locked="0"/>
    </xf>
    <xf numFmtId="0" fontId="52" fillId="0" borderId="0" xfId="9" quotePrefix="1" applyFont="1" applyAlignment="1">
      <alignment horizontal="left" indent="1"/>
    </xf>
    <xf numFmtId="0" fontId="57" fillId="7" borderId="14" xfId="13" applyFont="1" applyFill="1" applyBorder="1" applyAlignment="1">
      <alignment horizontal="center" vertical="center"/>
    </xf>
    <xf numFmtId="0" fontId="57" fillId="7" borderId="11" xfId="13" applyFont="1" applyFill="1" applyBorder="1" applyAlignment="1">
      <alignment horizontal="center" vertical="center"/>
    </xf>
    <xf numFmtId="0" fontId="57" fillId="7" borderId="16" xfId="13" applyFont="1" applyFill="1" applyBorder="1" applyAlignment="1">
      <alignment horizontal="center" vertical="center"/>
    </xf>
    <xf numFmtId="0" fontId="56" fillId="0" borderId="0" xfId="10" applyFont="1" applyBorder="1" applyAlignment="1">
      <alignment vertical="center"/>
    </xf>
    <xf numFmtId="0" fontId="57" fillId="7" borderId="10" xfId="13" applyFont="1" applyFill="1" applyBorder="1" applyAlignment="1">
      <alignment horizontal="center" vertical="center"/>
    </xf>
    <xf numFmtId="0" fontId="57" fillId="7" borderId="0" xfId="13" applyFont="1" applyFill="1" applyAlignment="1">
      <alignment horizontal="center" vertical="center"/>
    </xf>
    <xf numFmtId="0" fontId="57" fillId="7" borderId="17" xfId="13" applyFont="1" applyFill="1" applyBorder="1" applyAlignment="1">
      <alignment horizontal="center" vertical="center"/>
    </xf>
    <xf numFmtId="0" fontId="57" fillId="7" borderId="0" xfId="13" applyFont="1" applyFill="1" applyBorder="1" applyAlignment="1">
      <alignment horizontal="center" vertical="center"/>
    </xf>
    <xf numFmtId="0" fontId="57" fillId="7" borderId="13" xfId="13" applyFont="1" applyFill="1" applyBorder="1" applyAlignment="1">
      <alignment horizontal="center" vertical="center"/>
    </xf>
    <xf numFmtId="0" fontId="57" fillId="7" borderId="15" xfId="13" applyFont="1" applyFill="1" applyBorder="1" applyAlignment="1">
      <alignment horizontal="center" vertical="center"/>
    </xf>
    <xf numFmtId="0" fontId="57" fillId="7" borderId="18" xfId="13" applyFont="1" applyFill="1" applyBorder="1" applyAlignment="1">
      <alignment horizontal="center" vertical="center"/>
    </xf>
    <xf numFmtId="0" fontId="57" fillId="0" borderId="0" xfId="10" applyFont="1" applyBorder="1"/>
    <xf numFmtId="0" fontId="52" fillId="7" borderId="2" xfId="13" applyFont="1" applyFill="1" applyBorder="1" applyAlignment="1">
      <alignment vertical="center"/>
    </xf>
    <xf numFmtId="3" fontId="52" fillId="7" borderId="1" xfId="13" applyNumberFormat="1" applyFont="1" applyFill="1" applyBorder="1" applyAlignment="1">
      <alignment horizontal="right" vertical="center" wrapText="1" indent="1"/>
    </xf>
    <xf numFmtId="0" fontId="56" fillId="0" borderId="0" xfId="10" applyFont="1" applyFill="1"/>
    <xf numFmtId="0" fontId="56" fillId="0" borderId="0" xfId="13" applyFont="1"/>
    <xf numFmtId="0" fontId="52" fillId="0" borderId="9" xfId="13" applyFont="1" applyFill="1" applyBorder="1" applyAlignment="1">
      <alignment vertical="center"/>
    </xf>
    <xf numFmtId="3" fontId="52" fillId="0" borderId="9" xfId="13" applyNumberFormat="1" applyFont="1" applyFill="1" applyBorder="1" applyAlignment="1">
      <alignment horizontal="right" vertical="center"/>
    </xf>
    <xf numFmtId="0" fontId="56" fillId="0" borderId="0" xfId="10" applyFont="1"/>
    <xf numFmtId="0" fontId="52" fillId="0" borderId="2" xfId="13" applyFont="1" applyFill="1" applyBorder="1" applyAlignment="1">
      <alignment vertical="center"/>
    </xf>
    <xf numFmtId="3" fontId="52" fillId="0" borderId="1" xfId="13" applyNumberFormat="1" applyFont="1" applyFill="1" applyBorder="1" applyAlignment="1">
      <alignment horizontal="right" vertical="center" wrapText="1" indent="1"/>
    </xf>
    <xf numFmtId="0" fontId="3" fillId="0" borderId="2" xfId="13" applyFont="1" applyFill="1" applyBorder="1" applyAlignment="1">
      <alignment vertical="center"/>
    </xf>
    <xf numFmtId="0" fontId="3" fillId="0" borderId="9" xfId="13" applyFont="1" applyFill="1" applyBorder="1" applyAlignment="1">
      <alignment horizontal="left" vertical="center" indent="1"/>
    </xf>
    <xf numFmtId="3" fontId="53" fillId="0" borderId="1" xfId="13" applyNumberFormat="1" applyFont="1" applyFill="1" applyBorder="1" applyAlignment="1">
      <alignment horizontal="right" vertical="center" wrapText="1" indent="1"/>
    </xf>
    <xf numFmtId="0" fontId="56" fillId="0" borderId="2" xfId="13" applyFont="1" applyBorder="1"/>
    <xf numFmtId="0" fontId="53" fillId="0" borderId="12" xfId="13" applyFont="1" applyFill="1" applyBorder="1" applyAlignment="1">
      <alignment horizontal="left" vertical="center" wrapText="1" indent="1"/>
    </xf>
    <xf numFmtId="0" fontId="53" fillId="0" borderId="2" xfId="13" applyFont="1" applyFill="1" applyBorder="1" applyAlignment="1">
      <alignment horizontal="left" vertical="center"/>
    </xf>
    <xf numFmtId="0" fontId="53" fillId="0" borderId="9" xfId="13" applyFont="1" applyFill="1" applyBorder="1" applyAlignment="1">
      <alignment horizontal="left" vertical="center" indent="1"/>
    </xf>
    <xf numFmtId="0" fontId="56" fillId="0" borderId="0" xfId="13" applyFont="1" applyFill="1" applyBorder="1"/>
    <xf numFmtId="0" fontId="53" fillId="0" borderId="9" xfId="13" applyFont="1" applyFill="1" applyBorder="1" applyAlignment="1">
      <alignment horizontal="left" vertical="center" wrapText="1"/>
    </xf>
    <xf numFmtId="3" fontId="53" fillId="0" borderId="9" xfId="13" applyNumberFormat="1" applyFont="1" applyFill="1" applyBorder="1" applyAlignment="1">
      <alignment horizontal="right" vertical="center" wrapText="1" indent="1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3" fontId="53" fillId="0" borderId="1" xfId="13" applyNumberFormat="1" applyFont="1" applyFill="1" applyBorder="1" applyAlignment="1">
      <alignment horizontal="right" vertical="center" indent="1"/>
    </xf>
    <xf numFmtId="0" fontId="53" fillId="0" borderId="9" xfId="13" applyFont="1" applyFill="1" applyBorder="1" applyAlignment="1">
      <alignment horizontal="left" vertical="center"/>
    </xf>
    <xf numFmtId="3" fontId="53" fillId="0" borderId="11" xfId="13" applyNumberFormat="1" applyFont="1" applyFill="1" applyBorder="1" applyAlignment="1">
      <alignment horizontal="right" vertical="center" indent="1"/>
    </xf>
    <xf numFmtId="0" fontId="52" fillId="7" borderId="1" xfId="13" applyFont="1" applyFill="1" applyBorder="1" applyAlignment="1">
      <alignment vertical="center"/>
    </xf>
    <xf numFmtId="0" fontId="51" fillId="7" borderId="14" xfId="13" applyFont="1" applyFill="1" applyBorder="1" applyAlignment="1" applyProtection="1">
      <alignment horizontal="center" vertical="center" wrapText="1"/>
      <protection locked="0"/>
    </xf>
    <xf numFmtId="0" fontId="51" fillId="7" borderId="11" xfId="13" applyFont="1" applyFill="1" applyBorder="1" applyAlignment="1" applyProtection="1">
      <alignment horizontal="center" vertical="center" wrapText="1"/>
      <protection locked="0"/>
    </xf>
    <xf numFmtId="0" fontId="51" fillId="7" borderId="16" xfId="13" applyFont="1" applyFill="1" applyBorder="1" applyAlignment="1" applyProtection="1">
      <alignment horizontal="center" vertical="center" wrapText="1"/>
      <protection locked="0"/>
    </xf>
    <xf numFmtId="0" fontId="56" fillId="0" borderId="0" xfId="10" applyFont="1" applyBorder="1" applyAlignment="1">
      <alignment horizontal="center" vertical="center"/>
    </xf>
    <xf numFmtId="0" fontId="51" fillId="7" borderId="10" xfId="13" applyFont="1" applyFill="1" applyBorder="1" applyAlignment="1" applyProtection="1">
      <alignment horizontal="center" vertical="center" wrapText="1"/>
      <protection locked="0"/>
    </xf>
    <xf numFmtId="0" fontId="51" fillId="7" borderId="0" xfId="13" applyFont="1" applyFill="1" applyAlignment="1" applyProtection="1">
      <alignment horizontal="center" vertical="center" wrapText="1"/>
      <protection locked="0"/>
    </xf>
    <xf numFmtId="0" fontId="51" fillId="7" borderId="17" xfId="13" applyFont="1" applyFill="1" applyBorder="1" applyAlignment="1" applyProtection="1">
      <alignment horizontal="center" vertical="center" wrapText="1"/>
      <protection locked="0"/>
    </xf>
    <xf numFmtId="0" fontId="51" fillId="7" borderId="0" xfId="13" applyFont="1" applyFill="1" applyBorder="1" applyAlignment="1" applyProtection="1">
      <alignment horizontal="center" vertical="center" wrapText="1"/>
      <protection locked="0"/>
    </xf>
    <xf numFmtId="0" fontId="56" fillId="0" borderId="0" xfId="10" applyFont="1" applyFill="1" applyBorder="1"/>
    <xf numFmtId="0" fontId="52" fillId="7" borderId="13" xfId="13" applyFont="1" applyFill="1" applyBorder="1" applyAlignment="1">
      <alignment vertical="center"/>
    </xf>
    <xf numFmtId="3" fontId="52" fillId="7" borderId="1" xfId="13" applyNumberFormat="1" applyFont="1" applyFill="1" applyBorder="1" applyAlignment="1">
      <alignment horizontal="right" vertical="center"/>
    </xf>
    <xf numFmtId="0" fontId="56" fillId="0" borderId="9" xfId="13" applyFont="1" applyBorder="1"/>
    <xf numFmtId="0" fontId="5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3" fontId="3" fillId="0" borderId="1" xfId="13" applyNumberFormat="1" applyFont="1" applyFill="1" applyBorder="1" applyAlignment="1">
      <alignment horizontal="right" vertical="center" wrapText="1" indent="1"/>
    </xf>
    <xf numFmtId="49" fontId="3" fillId="0" borderId="2" xfId="13" applyNumberFormat="1" applyFont="1" applyFill="1" applyBorder="1"/>
    <xf numFmtId="0" fontId="3" fillId="0" borderId="12" xfId="13" applyFont="1" applyFill="1" applyBorder="1" applyAlignment="1">
      <alignment horizontal="left" vertical="center" wrapText="1" indent="1"/>
    </xf>
    <xf numFmtId="0" fontId="3" fillId="0" borderId="9" xfId="13" applyFont="1" applyFill="1" applyBorder="1"/>
    <xf numFmtId="0" fontId="3" fillId="0" borderId="9" xfId="13" applyFont="1" applyFill="1" applyBorder="1" applyAlignment="1">
      <alignment vertical="center"/>
    </xf>
    <xf numFmtId="3" fontId="3" fillId="0" borderId="9" xfId="13" applyNumberFormat="1" applyFont="1" applyFill="1" applyBorder="1" applyAlignment="1">
      <alignment horizontal="right" vertical="center"/>
    </xf>
    <xf numFmtId="0" fontId="51" fillId="0" borderId="2" xfId="13" applyFont="1" applyFill="1" applyBorder="1" applyAlignment="1">
      <alignment vertical="center"/>
    </xf>
    <xf numFmtId="0" fontId="51" fillId="0" borderId="12" xfId="13" applyFont="1" applyFill="1" applyBorder="1" applyAlignment="1">
      <alignment vertical="center"/>
    </xf>
    <xf numFmtId="3" fontId="51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53" fillId="0" borderId="9" xfId="13" applyFont="1" applyFill="1" applyBorder="1" applyAlignment="1">
      <alignment vertical="center"/>
    </xf>
    <xf numFmtId="3" fontId="53" fillId="0" borderId="9" xfId="13" applyNumberFormat="1" applyFont="1" applyFill="1" applyBorder="1" applyAlignment="1">
      <alignment horizontal="right" vertical="center"/>
    </xf>
    <xf numFmtId="0" fontId="52" fillId="2" borderId="2" xfId="13" applyFont="1" applyFill="1" applyBorder="1" applyAlignment="1">
      <alignment vertical="center"/>
    </xf>
    <xf numFmtId="0" fontId="52" fillId="3" borderId="0" xfId="9" applyFont="1" applyFill="1" applyAlignment="1">
      <alignment vertical="center"/>
    </xf>
    <xf numFmtId="0" fontId="52" fillId="3" borderId="0" xfId="9" applyFont="1" applyFill="1" applyAlignment="1">
      <alignment horizontal="center"/>
    </xf>
    <xf numFmtId="0" fontId="52" fillId="3" borderId="0" xfId="9" applyFont="1" applyFill="1"/>
    <xf numFmtId="0" fontId="55" fillId="5" borderId="0" xfId="9" applyFont="1" applyFill="1" applyAlignment="1">
      <alignment horizontal="center" vertical="top" wrapText="1"/>
    </xf>
  </cellXfs>
  <cellStyles count="909">
    <cellStyle name="=C:\WINNT\SYSTEM32\COMMAND.COM" xfId="50"/>
    <cellStyle name="20% - Énfasis1 2" xfId="202"/>
    <cellStyle name="20% - Énfasis1 2 2" xfId="203"/>
    <cellStyle name="20% - Énfasis1 2 2 2" xfId="204"/>
    <cellStyle name="20% - Énfasis1 2 3" xfId="205"/>
    <cellStyle name="20% - Énfasis1 3" xfId="206"/>
    <cellStyle name="20% - Énfasis1 3 2" xfId="207"/>
    <cellStyle name="20% - Énfasis1 4" xfId="208"/>
    <cellStyle name="20% - Énfasis1 4 2" xfId="209"/>
    <cellStyle name="20% - Énfasis1 5" xfId="210"/>
    <cellStyle name="20% - Énfasis2 2" xfId="211"/>
    <cellStyle name="20% - Énfasis2 2 2" xfId="212"/>
    <cellStyle name="20% - Énfasis2 2 2 2" xfId="213"/>
    <cellStyle name="20% - Énfasis2 2 3" xfId="214"/>
    <cellStyle name="20% - Énfasis2 3" xfId="215"/>
    <cellStyle name="20% - Énfasis2 3 2" xfId="216"/>
    <cellStyle name="20% - Énfasis2 4" xfId="217"/>
    <cellStyle name="20% - Énfasis2 4 2" xfId="218"/>
    <cellStyle name="20% - Énfasis2 5" xfId="219"/>
    <cellStyle name="20% - Énfasis3 2" xfId="220"/>
    <cellStyle name="20% - Énfasis3 2 2" xfId="221"/>
    <cellStyle name="20% - Énfasis3 2 2 2" xfId="222"/>
    <cellStyle name="20% - Énfasis3 2 3" xfId="223"/>
    <cellStyle name="20% - Énfasis3 3" xfId="224"/>
    <cellStyle name="20% - Énfasis3 3 2" xfId="225"/>
    <cellStyle name="20% - Énfasis3 4" xfId="226"/>
    <cellStyle name="20% - Énfasis3 4 2" xfId="227"/>
    <cellStyle name="20% - Énfasis3 5" xfId="228"/>
    <cellStyle name="20% - Énfasis4 2" xfId="229"/>
    <cellStyle name="20% - Énfasis4 2 2" xfId="230"/>
    <cellStyle name="20% - Énfasis4 2 2 2" xfId="231"/>
    <cellStyle name="20% - Énfasis4 2 3" xfId="232"/>
    <cellStyle name="20% - Énfasis4 3" xfId="233"/>
    <cellStyle name="20% - Énfasis4 3 2" xfId="234"/>
    <cellStyle name="20% - Énfasis4 4" xfId="235"/>
    <cellStyle name="20% - Énfasis4 4 2" xfId="236"/>
    <cellStyle name="20% - Énfasis4 5" xfId="237"/>
    <cellStyle name="20% - Énfasis5 2" xfId="238"/>
    <cellStyle name="20% - Énfasis5 2 2" xfId="239"/>
    <cellStyle name="20% - Énfasis5 2 2 2" xfId="240"/>
    <cellStyle name="20% - Énfasis5 2 3" xfId="241"/>
    <cellStyle name="20% - Énfasis5 3" xfId="242"/>
    <cellStyle name="20% - Énfasis5 3 2" xfId="243"/>
    <cellStyle name="20% - Énfasis5 4" xfId="244"/>
    <cellStyle name="20% - Énfasis5 4 2" xfId="245"/>
    <cellStyle name="20% - Énfasis5 5" xfId="246"/>
    <cellStyle name="20% - Énfasis6 2" xfId="247"/>
    <cellStyle name="20% - Énfasis6 2 2" xfId="248"/>
    <cellStyle name="20% - Énfasis6 2 2 2" xfId="249"/>
    <cellStyle name="20% - Énfasis6 2 3" xfId="250"/>
    <cellStyle name="20% - Énfasis6 3" xfId="251"/>
    <cellStyle name="20% - Énfasis6 3 2" xfId="252"/>
    <cellStyle name="20% - Énfasis6 4" xfId="253"/>
    <cellStyle name="20% - Énfasis6 4 2" xfId="254"/>
    <cellStyle name="20% - Énfasis6 5" xfId="255"/>
    <cellStyle name="40% - Énfasis1 2" xfId="256"/>
    <cellStyle name="40% - Énfasis1 2 2" xfId="257"/>
    <cellStyle name="40% - Énfasis1 2 2 2" xfId="258"/>
    <cellStyle name="40% - Énfasis1 2 3" xfId="259"/>
    <cellStyle name="40% - Énfasis1 3" xfId="260"/>
    <cellStyle name="40% - Énfasis1 3 2" xfId="261"/>
    <cellStyle name="40% - Énfasis1 4" xfId="262"/>
    <cellStyle name="40% - Énfasis1 4 2" xfId="263"/>
    <cellStyle name="40% - Énfasis1 5" xfId="264"/>
    <cellStyle name="40% - Énfasis2 2" xfId="265"/>
    <cellStyle name="40% - Énfasis2 2 2" xfId="266"/>
    <cellStyle name="40% - Énfasis2 2 2 2" xfId="267"/>
    <cellStyle name="40% - Énfasis2 2 3" xfId="268"/>
    <cellStyle name="40% - Énfasis2 3" xfId="269"/>
    <cellStyle name="40% - Énfasis2 3 2" xfId="270"/>
    <cellStyle name="40% - Énfasis2 4" xfId="271"/>
    <cellStyle name="40% - Énfasis2 4 2" xfId="272"/>
    <cellStyle name="40% - Énfasis2 5" xfId="273"/>
    <cellStyle name="40% - Énfasis3 2" xfId="274"/>
    <cellStyle name="40% - Énfasis3 2 2" xfId="275"/>
    <cellStyle name="40% - Énfasis3 2 2 2" xfId="276"/>
    <cellStyle name="40% - Énfasis3 2 3" xfId="277"/>
    <cellStyle name="40% - Énfasis3 3" xfId="278"/>
    <cellStyle name="40% - Énfasis3 3 2" xfId="279"/>
    <cellStyle name="40% - Énfasis3 4" xfId="280"/>
    <cellStyle name="40% - Énfasis3 4 2" xfId="281"/>
    <cellStyle name="40% - Énfasis3 5" xfId="282"/>
    <cellStyle name="40% - Énfasis4 2" xfId="283"/>
    <cellStyle name="40% - Énfasis4 2 2" xfId="284"/>
    <cellStyle name="40% - Énfasis4 2 2 2" xfId="285"/>
    <cellStyle name="40% - Énfasis4 2 3" xfId="286"/>
    <cellStyle name="40% - Énfasis4 3" xfId="287"/>
    <cellStyle name="40% - Énfasis4 3 2" xfId="288"/>
    <cellStyle name="40% - Énfasis4 4" xfId="289"/>
    <cellStyle name="40% - Énfasis4 4 2" xfId="290"/>
    <cellStyle name="40% - Énfasis4 5" xfId="291"/>
    <cellStyle name="40% - Énfasis5 2" xfId="292"/>
    <cellStyle name="40% - Énfasis5 2 2" xfId="293"/>
    <cellStyle name="40% - Énfasis5 2 2 2" xfId="294"/>
    <cellStyle name="40% - Énfasis5 2 3" xfId="295"/>
    <cellStyle name="40% - Énfasis5 3" xfId="296"/>
    <cellStyle name="40% - Énfasis5 3 2" xfId="297"/>
    <cellStyle name="40% - Énfasis5 4" xfId="298"/>
    <cellStyle name="40% - Énfasis5 4 2" xfId="299"/>
    <cellStyle name="40% - Énfasis5 5" xfId="300"/>
    <cellStyle name="40% - Énfasis6 2" xfId="301"/>
    <cellStyle name="40% - Énfasis6 2 2" xfId="302"/>
    <cellStyle name="40% - Énfasis6 2 2 2" xfId="303"/>
    <cellStyle name="40% - Énfasis6 2 3" xfId="304"/>
    <cellStyle name="40% - Énfasis6 3" xfId="305"/>
    <cellStyle name="40% - Énfasis6 3 2" xfId="306"/>
    <cellStyle name="40% - Énfasis6 4" xfId="307"/>
    <cellStyle name="40% - Énfasis6 4 2" xfId="308"/>
    <cellStyle name="40% - Énfasis6 5" xfId="309"/>
    <cellStyle name="Buena 2" xfId="310"/>
    <cellStyle name="Cálculo 2" xfId="311"/>
    <cellStyle name="Celda de comprobación 2" xfId="312"/>
    <cellStyle name="Celda vinculada 2" xfId="313"/>
    <cellStyle name="Encabezado 4 2" xfId="314"/>
    <cellStyle name="Entrada 2" xfId="315"/>
    <cellStyle name="Euro" xfId="19"/>
    <cellStyle name="Fecha" xfId="52"/>
    <cellStyle name="Fijo" xfId="53"/>
    <cellStyle name="HEADING1" xfId="54"/>
    <cellStyle name="HEADING2" xfId="55"/>
    <cellStyle name="Hipervínculo" xfId="11" builtinId="8"/>
    <cellStyle name="Incorrecto 2" xfId="316"/>
    <cellStyle name="Millares 10" xfId="199"/>
    <cellStyle name="Millares 11" xfId="192"/>
    <cellStyle name="Millares 12" xfId="56"/>
    <cellStyle name="Millares 13" xfId="57"/>
    <cellStyle name="Millares 14" xfId="58"/>
    <cellStyle name="Millares 15" xfId="59"/>
    <cellStyle name="Millares 15 2" xfId="317"/>
    <cellStyle name="Millares 15 2 2" xfId="318"/>
    <cellStyle name="Millares 15 3" xfId="319"/>
    <cellStyle name="Millares 2" xfId="1"/>
    <cellStyle name="Millares 2 10" xfId="60"/>
    <cellStyle name="Millares 2 11" xfId="61"/>
    <cellStyle name="Millares 2 12" xfId="62"/>
    <cellStyle name="Millares 2 13" xfId="63"/>
    <cellStyle name="Millares 2 14" xfId="64"/>
    <cellStyle name="Millares 2 15" xfId="65"/>
    <cellStyle name="Millares 2 16" xfId="66"/>
    <cellStyle name="Millares 2 16 2" xfId="67"/>
    <cellStyle name="Millares 2 17" xfId="68"/>
    <cellStyle name="Millares 2 18" xfId="69"/>
    <cellStyle name="Millares 2 18 2" xfId="70"/>
    <cellStyle name="Millares 2 19" xfId="71"/>
    <cellStyle name="Millares 2 2" xfId="15"/>
    <cellStyle name="Millares 2 2 10" xfId="870"/>
    <cellStyle name="Millares 2 2 11" xfId="21"/>
    <cellStyle name="Millares 2 2 2" xfId="41"/>
    <cellStyle name="Millares 2 2 2 2" xfId="201"/>
    <cellStyle name="Millares 2 2 3" xfId="32"/>
    <cellStyle name="Millares 2 2 3 2" xfId="72"/>
    <cellStyle name="Millares 2 2 4" xfId="73"/>
    <cellStyle name="Millares 2 2 5" xfId="74"/>
    <cellStyle name="Millares 2 2 6" xfId="197"/>
    <cellStyle name="Millares 2 2 7" xfId="842"/>
    <cellStyle name="Millares 2 2 8" xfId="851"/>
    <cellStyle name="Millares 2 2 9" xfId="861"/>
    <cellStyle name="Millares 2 20" xfId="75"/>
    <cellStyle name="Millares 2 21" xfId="76"/>
    <cellStyle name="Millares 2 22" xfId="841"/>
    <cellStyle name="Millares 2 23" xfId="850"/>
    <cellStyle name="Millares 2 24" xfId="860"/>
    <cellStyle name="Millares 2 25" xfId="869"/>
    <cellStyle name="Millares 2 26" xfId="20"/>
    <cellStyle name="Millares 2 3" xfId="16"/>
    <cellStyle name="Millares 2 3 10" xfId="22"/>
    <cellStyle name="Millares 2 3 2" xfId="42"/>
    <cellStyle name="Millares 2 3 3" xfId="33"/>
    <cellStyle name="Millares 2 3 3 2" xfId="77"/>
    <cellStyle name="Millares 2 3 4" xfId="78"/>
    <cellStyle name="Millares 2 3 5" xfId="79"/>
    <cellStyle name="Millares 2 3 6" xfId="843"/>
    <cellStyle name="Millares 2 3 7" xfId="852"/>
    <cellStyle name="Millares 2 3 8" xfId="862"/>
    <cellStyle name="Millares 2 3 9" xfId="871"/>
    <cellStyle name="Millares 2 4" xfId="49"/>
    <cellStyle name="Millares 2 4 2" xfId="80"/>
    <cellStyle name="Millares 2 4 2 2" xfId="81"/>
    <cellStyle name="Millares 2 5" xfId="40"/>
    <cellStyle name="Millares 2 6" xfId="31"/>
    <cellStyle name="Millares 2 6 2" xfId="82"/>
    <cellStyle name="Millares 2 7" xfId="83"/>
    <cellStyle name="Millares 2 8" xfId="84"/>
    <cellStyle name="Millares 2 9" xfId="85"/>
    <cellStyle name="Millares 3" xfId="23"/>
    <cellStyle name="Millares 3 10" xfId="844"/>
    <cellStyle name="Millares 3 11" xfId="853"/>
    <cellStyle name="Millares 3 12" xfId="863"/>
    <cellStyle name="Millares 3 13" xfId="872"/>
    <cellStyle name="Millares 3 2" xfId="43"/>
    <cellStyle name="Millares 3 2 2" xfId="86"/>
    <cellStyle name="Millares 3 2 2 2" xfId="87"/>
    <cellStyle name="Millares 3 3" xfId="34"/>
    <cellStyle name="Millares 3 3 2" xfId="835"/>
    <cellStyle name="Millares 3 3 3" xfId="88"/>
    <cellStyle name="Millares 3 4" xfId="89"/>
    <cellStyle name="Millares 3 5" xfId="90"/>
    <cellStyle name="Millares 3 6" xfId="91"/>
    <cellStyle name="Millares 3 6 2" xfId="92"/>
    <cellStyle name="Millares 3 7" xfId="93"/>
    <cellStyle name="Millares 3 8" xfId="94"/>
    <cellStyle name="Millares 3 9" xfId="95"/>
    <cellStyle name="Millares 4" xfId="17"/>
    <cellStyle name="Millares 4 2" xfId="96"/>
    <cellStyle name="Millares 4 2 2" xfId="193"/>
    <cellStyle name="Millares 4 2 2 2" xfId="320"/>
    <cellStyle name="Millares 4 2 3" xfId="321"/>
    <cellStyle name="Millares 4 3" xfId="322"/>
    <cellStyle name="Millares 4 3 2" xfId="323"/>
    <cellStyle name="Millares 4 4" xfId="324"/>
    <cellStyle name="Millares 4 5" xfId="51"/>
    <cellStyle name="Millares 5" xfId="97"/>
    <cellStyle name="Millares 5 2" xfId="98"/>
    <cellStyle name="Millares 5 2 2" xfId="325"/>
    <cellStyle name="Millares 5 3" xfId="326"/>
    <cellStyle name="Millares 6" xfId="99"/>
    <cellStyle name="Millares 7" xfId="100"/>
    <cellStyle name="Millares 8" xfId="101"/>
    <cellStyle name="Millares 9" xfId="327"/>
    <cellStyle name="Moneda 2" xfId="24"/>
    <cellStyle name="Moneda 2 2" xfId="44"/>
    <cellStyle name="Moneda 2 3" xfId="35"/>
    <cellStyle name="Moneda 2 4" xfId="102"/>
    <cellStyle name="Moneda 2 5" xfId="845"/>
    <cellStyle name="Moneda 2 6" xfId="854"/>
    <cellStyle name="Moneda 2 7" xfId="864"/>
    <cellStyle name="Moneda 2 8" xfId="873"/>
    <cellStyle name="Moneda 3" xfId="878"/>
    <cellStyle name="Moneda 3 2 2 2 2 2" xfId="884"/>
    <cellStyle name="Moneda 7" xfId="885"/>
    <cellStyle name="Neutral 2" xfId="328"/>
    <cellStyle name="Normal" xfId="0" builtinId="0"/>
    <cellStyle name="Normal 10" xfId="103"/>
    <cellStyle name="Normal 10 2" xfId="104"/>
    <cellStyle name="Normal 10 2 2" xfId="329"/>
    <cellStyle name="Normal 10 2 2 2" xfId="330"/>
    <cellStyle name="Normal 10 2 3" xfId="331"/>
    <cellStyle name="Normal 10 3" xfId="105"/>
    <cellStyle name="Normal 10 3 2" xfId="332"/>
    <cellStyle name="Normal 10 3 2 2" xfId="333"/>
    <cellStyle name="Normal 10 3 3" xfId="334"/>
    <cellStyle name="Normal 10 4" xfId="106"/>
    <cellStyle name="Normal 10 4 2" xfId="335"/>
    <cellStyle name="Normal 10 4 2 2" xfId="336"/>
    <cellStyle name="Normal 10 4 3" xfId="337"/>
    <cellStyle name="Normal 10 5" xfId="107"/>
    <cellStyle name="Normal 10 5 2" xfId="338"/>
    <cellStyle name="Normal 10 6" xfId="108"/>
    <cellStyle name="Normal 10 7" xfId="200"/>
    <cellStyle name="Normal 11" xfId="339"/>
    <cellStyle name="Normal 11 2" xfId="340"/>
    <cellStyle name="Normal 11 2 2" xfId="341"/>
    <cellStyle name="Normal 11 2 2 2" xfId="342"/>
    <cellStyle name="Normal 11 2 3" xfId="343"/>
    <cellStyle name="Normal 11 3" xfId="344"/>
    <cellStyle name="Normal 11 3 2" xfId="345"/>
    <cellStyle name="Normal 11 3 2 2" xfId="346"/>
    <cellStyle name="Normal 11 3 3" xfId="347"/>
    <cellStyle name="Normal 11 4" xfId="348"/>
    <cellStyle name="Normal 11 4 2" xfId="349"/>
    <cellStyle name="Normal 11 4 2 2" xfId="350"/>
    <cellStyle name="Normal 11 4 3" xfId="351"/>
    <cellStyle name="Normal 11 5" xfId="352"/>
    <cellStyle name="Normal 11 5 2" xfId="353"/>
    <cellStyle name="Normal 11 5 2 2" xfId="354"/>
    <cellStyle name="Normal 11 5 3" xfId="355"/>
    <cellStyle name="Normal 11 6" xfId="356"/>
    <cellStyle name="Normal 11 6 2" xfId="357"/>
    <cellStyle name="Normal 11 7" xfId="358"/>
    <cellStyle name="Normal 12" xfId="109"/>
    <cellStyle name="Normal 12 2" xfId="359"/>
    <cellStyle name="Normal 12 2 2" xfId="360"/>
    <cellStyle name="Normal 12 2 2 2" xfId="361"/>
    <cellStyle name="Normal 12 2 3" xfId="362"/>
    <cellStyle name="Normal 12 3" xfId="363"/>
    <cellStyle name="Normal 12 3 2" xfId="364"/>
    <cellStyle name="Normal 12 3 2 2" xfId="365"/>
    <cellStyle name="Normal 12 3 3" xfId="366"/>
    <cellStyle name="Normal 12 4" xfId="367"/>
    <cellStyle name="Normal 12 4 2" xfId="368"/>
    <cellStyle name="Normal 12 4 2 2" xfId="369"/>
    <cellStyle name="Normal 12 4 3" xfId="370"/>
    <cellStyle name="Normal 12 5" xfId="371"/>
    <cellStyle name="Normal 12 5 2" xfId="372"/>
    <cellStyle name="Normal 12 5 2 2" xfId="373"/>
    <cellStyle name="Normal 12 5 3" xfId="374"/>
    <cellStyle name="Normal 12 6" xfId="375"/>
    <cellStyle name="Normal 12 6 2" xfId="376"/>
    <cellStyle name="Normal 12 7" xfId="377"/>
    <cellStyle name="Normal 13" xfId="378"/>
    <cellStyle name="Normal 13 2" xfId="379"/>
    <cellStyle name="Normal 13 2 2" xfId="380"/>
    <cellStyle name="Normal 13 2 2 2" xfId="381"/>
    <cellStyle name="Normal 13 2 3" xfId="382"/>
    <cellStyle name="Normal 13 3" xfId="383"/>
    <cellStyle name="Normal 13 3 2" xfId="384"/>
    <cellStyle name="Normal 13 3 2 2" xfId="385"/>
    <cellStyle name="Normal 13 3 3" xfId="386"/>
    <cellStyle name="Normal 13 4" xfId="387"/>
    <cellStyle name="Normal 13 4 2" xfId="388"/>
    <cellStyle name="Normal 13 4 2 2" xfId="389"/>
    <cellStyle name="Normal 13 4 3" xfId="390"/>
    <cellStyle name="Normal 13 5" xfId="391"/>
    <cellStyle name="Normal 13 5 2" xfId="392"/>
    <cellStyle name="Normal 13 5 2 2" xfId="393"/>
    <cellStyle name="Normal 13 5 3" xfId="394"/>
    <cellStyle name="Normal 13 6" xfId="395"/>
    <cellStyle name="Normal 13 6 2" xfId="396"/>
    <cellStyle name="Normal 13 7" xfId="397"/>
    <cellStyle name="Normal 14" xfId="110"/>
    <cellStyle name="Normal 14 2" xfId="398"/>
    <cellStyle name="Normal 14 2 2" xfId="399"/>
    <cellStyle name="Normal 14 2 2 2" xfId="400"/>
    <cellStyle name="Normal 14 2 3" xfId="401"/>
    <cellStyle name="Normal 14 3" xfId="402"/>
    <cellStyle name="Normal 14 3 2" xfId="403"/>
    <cellStyle name="Normal 14 3 2 2" xfId="404"/>
    <cellStyle name="Normal 14 3 3" xfId="405"/>
    <cellStyle name="Normal 14 4" xfId="406"/>
    <cellStyle name="Normal 14 4 2" xfId="407"/>
    <cellStyle name="Normal 14 4 2 2" xfId="408"/>
    <cellStyle name="Normal 14 4 3" xfId="409"/>
    <cellStyle name="Normal 14 5" xfId="410"/>
    <cellStyle name="Normal 14 5 2" xfId="411"/>
    <cellStyle name="Normal 14 5 2 2" xfId="412"/>
    <cellStyle name="Normal 14 5 3" xfId="413"/>
    <cellStyle name="Normal 14 6" xfId="414"/>
    <cellStyle name="Normal 14 6 2" xfId="415"/>
    <cellStyle name="Normal 14 7" xfId="416"/>
    <cellStyle name="Normal 15" xfId="417"/>
    <cellStyle name="Normal 15 2" xfId="418"/>
    <cellStyle name="Normal 15 2 2" xfId="419"/>
    <cellStyle name="Normal 15 2 2 2" xfId="420"/>
    <cellStyle name="Normal 15 2 3" xfId="421"/>
    <cellStyle name="Normal 15 3" xfId="422"/>
    <cellStyle name="Normal 15 3 2" xfId="423"/>
    <cellStyle name="Normal 15 3 2 2" xfId="424"/>
    <cellStyle name="Normal 15 3 3" xfId="425"/>
    <cellStyle name="Normal 15 4" xfId="426"/>
    <cellStyle name="Normal 15 4 2" xfId="427"/>
    <cellStyle name="Normal 15 5" xfId="428"/>
    <cellStyle name="Normal 16" xfId="429"/>
    <cellStyle name="Normal 16 2" xfId="430"/>
    <cellStyle name="Normal 16 2 2" xfId="431"/>
    <cellStyle name="Normal 16 2 2 2" xfId="432"/>
    <cellStyle name="Normal 16 2 3" xfId="433"/>
    <cellStyle name="Normal 16 3" xfId="434"/>
    <cellStyle name="Normal 16 3 2" xfId="435"/>
    <cellStyle name="Normal 16 3 2 2" xfId="436"/>
    <cellStyle name="Normal 16 3 3" xfId="437"/>
    <cellStyle name="Normal 16 4" xfId="438"/>
    <cellStyle name="Normal 16 4 2" xfId="439"/>
    <cellStyle name="Normal 16 5" xfId="440"/>
    <cellStyle name="Normal 17" xfId="441"/>
    <cellStyle name="Normal 17 2" xfId="442"/>
    <cellStyle name="Normal 17 2 2" xfId="443"/>
    <cellStyle name="Normal 17 2 2 2" xfId="444"/>
    <cellStyle name="Normal 17 2 3" xfId="445"/>
    <cellStyle name="Normal 17 3" xfId="446"/>
    <cellStyle name="Normal 17 3 2" xfId="447"/>
    <cellStyle name="Normal 17 3 2 2" xfId="448"/>
    <cellStyle name="Normal 17 3 3" xfId="449"/>
    <cellStyle name="Normal 17 4" xfId="450"/>
    <cellStyle name="Normal 17 4 2" xfId="451"/>
    <cellStyle name="Normal 17 5" xfId="452"/>
    <cellStyle name="Normal 18" xfId="453"/>
    <cellStyle name="Normal 18 2" xfId="454"/>
    <cellStyle name="Normal 18 2 2" xfId="455"/>
    <cellStyle name="Normal 18 2 2 2" xfId="456"/>
    <cellStyle name="Normal 18 2 3" xfId="457"/>
    <cellStyle name="Normal 18 3" xfId="458"/>
    <cellStyle name="Normal 18 3 2" xfId="459"/>
    <cellStyle name="Normal 18 3 2 2" xfId="460"/>
    <cellStyle name="Normal 18 3 3" xfId="461"/>
    <cellStyle name="Normal 18 4" xfId="462"/>
    <cellStyle name="Normal 18 4 2" xfId="463"/>
    <cellStyle name="Normal 18 5" xfId="464"/>
    <cellStyle name="Normal 19" xfId="465"/>
    <cellStyle name="Normal 2" xfId="2"/>
    <cellStyle name="Normal 2 10" xfId="111"/>
    <cellStyle name="Normal 2 10 2" xfId="466"/>
    <cellStyle name="Normal 2 11" xfId="112"/>
    <cellStyle name="Normal 2 11 2" xfId="467"/>
    <cellStyle name="Normal 2 12" xfId="113"/>
    <cellStyle name="Normal 2 12 2" xfId="468"/>
    <cellStyle name="Normal 2 13" xfId="114"/>
    <cellStyle name="Normal 2 14" xfId="115"/>
    <cellStyle name="Normal 2 15" xfId="116"/>
    <cellStyle name="Normal 2 16" xfId="117"/>
    <cellStyle name="Normal 2 17" xfId="118"/>
    <cellStyle name="Normal 2 18" xfId="119"/>
    <cellStyle name="Normal 2 18 2" xfId="907"/>
    <cellStyle name="Normal 2 19" xfId="120"/>
    <cellStyle name="Normal 2 19 2" xfId="121"/>
    <cellStyle name="Normal 2 2" xfId="3"/>
    <cellStyle name="Normal 2 2 2" xfId="469"/>
    <cellStyle name="Normal 2 20" xfId="122"/>
    <cellStyle name="Normal 2 20 2" xfId="123"/>
    <cellStyle name="Normal 2 21" xfId="124"/>
    <cellStyle name="Normal 2 22" xfId="125"/>
    <cellStyle name="Normal 2 23" xfId="126"/>
    <cellStyle name="Normal 2 24" xfId="194"/>
    <cellStyle name="Normal 2 25" xfId="840"/>
    <cellStyle name="Normal 2 26" xfId="846"/>
    <cellStyle name="Normal 2 27" xfId="855"/>
    <cellStyle name="Normal 2 28" xfId="865"/>
    <cellStyle name="Normal 2 29" xfId="906"/>
    <cellStyle name="Normal 2 3" xfId="9"/>
    <cellStyle name="Normal 2 3 10" xfId="859"/>
    <cellStyle name="Normal 2 3 2" xfId="127"/>
    <cellStyle name="Normal 2 3 2 2" xfId="128"/>
    <cellStyle name="Normal 2 3 3" xfId="837"/>
    <cellStyle name="Normal 2 3 4" xfId="45"/>
    <cellStyle name="Normal 2 3 8" xfId="908"/>
    <cellStyle name="Normal 2 4" xfId="36"/>
    <cellStyle name="Normal 2 4 2" xfId="470"/>
    <cellStyle name="Normal 2 4 3" xfId="838"/>
    <cellStyle name="Normal 2 4 4" xfId="129"/>
    <cellStyle name="Normal 2 5" xfId="130"/>
    <cellStyle name="Normal 2 5 2" xfId="471"/>
    <cellStyle name="Normal 2 5 3" xfId="839"/>
    <cellStyle name="Normal 2 6" xfId="131"/>
    <cellStyle name="Normal 2 6 2" xfId="472"/>
    <cellStyle name="Normal 2 7" xfId="132"/>
    <cellStyle name="Normal 2 7 2" xfId="473"/>
    <cellStyle name="Normal 2 8" xfId="133"/>
    <cellStyle name="Normal 2 8 2" xfId="474"/>
    <cellStyle name="Normal 2 9" xfId="134"/>
    <cellStyle name="Normal 2 9 2" xfId="475"/>
    <cellStyle name="Normal 2_EFE" xfId="135"/>
    <cellStyle name="Normal 20" xfId="476"/>
    <cellStyle name="Normal 20 2" xfId="477"/>
    <cellStyle name="Normal 21" xfId="478"/>
    <cellStyle name="Normal 22" xfId="868"/>
    <cellStyle name="Normal 23" xfId="876"/>
    <cellStyle name="Normal 24" xfId="879"/>
    <cellStyle name="Normal 25" xfId="880"/>
    <cellStyle name="Normal 26" xfId="881"/>
    <cellStyle name="Normal 27" xfId="882"/>
    <cellStyle name="Normal 28" xfId="883"/>
    <cellStyle name="Normal 29" xfId="886"/>
    <cellStyle name="Normal 3" xfId="8"/>
    <cellStyle name="Normal 3 10" xfId="136"/>
    <cellStyle name="Normal 3 11" xfId="137"/>
    <cellStyle name="Normal 3 12" xfId="138"/>
    <cellStyle name="Normal 3 13" xfId="834"/>
    <cellStyle name="Normal 3 14" xfId="847"/>
    <cellStyle name="Normal 3 15" xfId="856"/>
    <cellStyle name="Normal 3 2" xfId="10"/>
    <cellStyle name="Normal 3 2 2" xfId="13"/>
    <cellStyle name="Normal 3 2 2 2" xfId="139"/>
    <cellStyle name="Normal 3 2 3" xfId="836"/>
    <cellStyle name="Normal 3 3" xfId="12"/>
    <cellStyle name="Normal 3 3 2" xfId="479"/>
    <cellStyle name="Normal 3 3 2 2" xfId="480"/>
    <cellStyle name="Normal 3 3 3" xfId="140"/>
    <cellStyle name="Normal 3 3 4" xfId="37"/>
    <cellStyle name="Normal 3 4" xfId="141"/>
    <cellStyle name="Normal 3 4 2" xfId="481"/>
    <cellStyle name="Normal 3 4 2 2" xfId="482"/>
    <cellStyle name="Normal 3 5" xfId="142"/>
    <cellStyle name="Normal 3 5 2" xfId="483"/>
    <cellStyle name="Normal 3 6" xfId="143"/>
    <cellStyle name="Normal 3 7" xfId="144"/>
    <cellStyle name="Normal 3 8" xfId="145"/>
    <cellStyle name="Normal 3 9" xfId="146"/>
    <cellStyle name="Normal 3 9 2" xfId="147"/>
    <cellStyle name="Normal 3_EFE" xfId="148"/>
    <cellStyle name="Normal 30" xfId="888"/>
    <cellStyle name="Normal 31" xfId="887"/>
    <cellStyle name="Normal 32" xfId="889"/>
    <cellStyle name="Normal 33" xfId="890"/>
    <cellStyle name="Normal 34" xfId="891"/>
    <cellStyle name="Normal 35" xfId="892"/>
    <cellStyle name="Normal 36" xfId="893"/>
    <cellStyle name="Normal 37" xfId="894"/>
    <cellStyle name="Normal 38" xfId="895"/>
    <cellStyle name="Normal 39" xfId="896"/>
    <cellStyle name="Normal 4" xfId="4"/>
    <cellStyle name="Normal 4 2" xfId="26"/>
    <cellStyle name="Normal 4 2 2" xfId="484"/>
    <cellStyle name="Normal 4 3" xfId="149"/>
    <cellStyle name="Normal 4 3 2" xfId="485"/>
    <cellStyle name="Normal 4 4" xfId="150"/>
    <cellStyle name="Normal 4 4 2" xfId="151"/>
    <cellStyle name="Normal 4 5" xfId="25"/>
    <cellStyle name="Normal 40" xfId="897"/>
    <cellStyle name="Normal 41" xfId="898"/>
    <cellStyle name="Normal 42" xfId="899"/>
    <cellStyle name="Normal 43" xfId="900"/>
    <cellStyle name="Normal 44" xfId="901"/>
    <cellStyle name="Normal 45" xfId="902"/>
    <cellStyle name="Normal 46" xfId="903"/>
    <cellStyle name="Normal 47" xfId="904"/>
    <cellStyle name="Normal 48" xfId="905"/>
    <cellStyle name="Normal 49" xfId="18"/>
    <cellStyle name="Normal 5" xfId="5"/>
    <cellStyle name="Normal 5 2" xfId="28"/>
    <cellStyle name="Normal 5 2 2" xfId="486"/>
    <cellStyle name="Normal 5 2 2 2" xfId="487"/>
    <cellStyle name="Normal 5 2 3" xfId="488"/>
    <cellStyle name="Normal 5 3" xfId="152"/>
    <cellStyle name="Normal 5 3 2" xfId="489"/>
    <cellStyle name="Normal 5 3 2 2" xfId="490"/>
    <cellStyle name="Normal 5 3 3" xfId="491"/>
    <cellStyle name="Normal 5 4" xfId="153"/>
    <cellStyle name="Normal 5 4 2" xfId="492"/>
    <cellStyle name="Normal 5 4 2 2" xfId="493"/>
    <cellStyle name="Normal 5 4 3" xfId="494"/>
    <cellStyle name="Normal 5 5" xfId="154"/>
    <cellStyle name="Normal 5 5 2" xfId="495"/>
    <cellStyle name="Normal 5 6" xfId="198"/>
    <cellStyle name="Normal 5 7" xfId="27"/>
    <cellStyle name="Normal 56" xfId="6"/>
    <cellStyle name="Normal 6" xfId="29"/>
    <cellStyle name="Normal 6 10" xfId="857"/>
    <cellStyle name="Normal 6 11" xfId="866"/>
    <cellStyle name="Normal 6 12" xfId="874"/>
    <cellStyle name="Normal 6 2" xfId="30"/>
    <cellStyle name="Normal 6 2 10" xfId="875"/>
    <cellStyle name="Normal 6 2 2" xfId="47"/>
    <cellStyle name="Normal 6 2 2 2" xfId="155"/>
    <cellStyle name="Normal 6 2 3" xfId="39"/>
    <cellStyle name="Normal 6 2 3 2" xfId="156"/>
    <cellStyle name="Normal 6 2 4" xfId="157"/>
    <cellStyle name="Normal 6 2 5" xfId="158"/>
    <cellStyle name="Normal 6 2 6" xfId="159"/>
    <cellStyle name="Normal 6 2 7" xfId="849"/>
    <cellStyle name="Normal 6 2 8" xfId="858"/>
    <cellStyle name="Normal 6 2 9" xfId="867"/>
    <cellStyle name="Normal 6 2_EFE" xfId="160"/>
    <cellStyle name="Normal 6 3" xfId="46"/>
    <cellStyle name="Normal 6 3 2" xfId="161"/>
    <cellStyle name="Normal 6 3 2 2" xfId="496"/>
    <cellStyle name="Normal 6 3 3" xfId="497"/>
    <cellStyle name="Normal 6 4" xfId="38"/>
    <cellStyle name="Normal 6 4 2" xfId="498"/>
    <cellStyle name="Normal 6 4 2 2" xfId="499"/>
    <cellStyle name="Normal 6 4 3" xfId="500"/>
    <cellStyle name="Normal 6 4 4" xfId="162"/>
    <cellStyle name="Normal 6 5" xfId="163"/>
    <cellStyle name="Normal 6 5 2" xfId="164"/>
    <cellStyle name="Normal 6 5 2 2" xfId="501"/>
    <cellStyle name="Normal 6 5 3" xfId="502"/>
    <cellStyle name="Normal 6 6" xfId="165"/>
    <cellStyle name="Normal 6 6 2" xfId="503"/>
    <cellStyle name="Normal 6 7" xfId="166"/>
    <cellStyle name="Normal 6 8" xfId="167"/>
    <cellStyle name="Normal 6 9" xfId="848"/>
    <cellStyle name="Normal 6_EFE" xfId="168"/>
    <cellStyle name="Normal 7" xfId="48"/>
    <cellStyle name="Normal 7 2" xfId="169"/>
    <cellStyle name="Normal 7 2 2" xfId="504"/>
    <cellStyle name="Normal 7 2 2 2" xfId="505"/>
    <cellStyle name="Normal 7 2 3" xfId="506"/>
    <cellStyle name="Normal 7 3" xfId="170"/>
    <cellStyle name="Normal 7 3 2" xfId="507"/>
    <cellStyle name="Normal 7 3 2 2" xfId="508"/>
    <cellStyle name="Normal 7 3 3" xfId="509"/>
    <cellStyle name="Normal 7 4" xfId="510"/>
    <cellStyle name="Normal 7 4 2" xfId="511"/>
    <cellStyle name="Normal 7 4 2 2" xfId="512"/>
    <cellStyle name="Normal 7 4 3" xfId="513"/>
    <cellStyle name="Normal 7 5" xfId="514"/>
    <cellStyle name="Normal 7 5 2" xfId="515"/>
    <cellStyle name="Normal 7 6" xfId="516"/>
    <cellStyle name="Normal 7_EFE" xfId="171"/>
    <cellStyle name="Normal 8" xfId="172"/>
    <cellStyle name="Normal 8 2" xfId="517"/>
    <cellStyle name="Normal 8 2 2" xfId="518"/>
    <cellStyle name="Normal 8 2 2 2" xfId="519"/>
    <cellStyle name="Normal 8 2 3" xfId="520"/>
    <cellStyle name="Normal 8 3" xfId="521"/>
    <cellStyle name="Normal 8 3 2" xfId="522"/>
    <cellStyle name="Normal 8 3 2 2" xfId="523"/>
    <cellStyle name="Normal 8 3 3" xfId="524"/>
    <cellStyle name="Normal 8 4" xfId="525"/>
    <cellStyle name="Normal 8 4 2" xfId="526"/>
    <cellStyle name="Normal 8 4 2 2" xfId="527"/>
    <cellStyle name="Normal 8 4 3" xfId="528"/>
    <cellStyle name="Normal 8 5" xfId="529"/>
    <cellStyle name="Normal 8 5 2" xfId="530"/>
    <cellStyle name="Normal 8 5 2 2" xfId="531"/>
    <cellStyle name="Normal 8 5 3" xfId="532"/>
    <cellStyle name="Normal 8 6" xfId="533"/>
    <cellStyle name="Normal 8 6 2" xfId="534"/>
    <cellStyle name="Normal 8 7" xfId="535"/>
    <cellStyle name="Normal 9" xfId="173"/>
    <cellStyle name="Normal 9 2" xfId="174"/>
    <cellStyle name="Normal 9 2 2" xfId="536"/>
    <cellStyle name="Normal 9 2 2 2" xfId="537"/>
    <cellStyle name="Normal 9 2 3" xfId="538"/>
    <cellStyle name="Normal 9 3" xfId="539"/>
    <cellStyle name="Normal 9 3 2" xfId="540"/>
    <cellStyle name="Normal 9 3 2 2" xfId="541"/>
    <cellStyle name="Normal 9 3 3" xfId="542"/>
    <cellStyle name="Normal 9 4" xfId="543"/>
    <cellStyle name="Normal 9 4 2" xfId="544"/>
    <cellStyle name="Normal 9 4 2 2" xfId="545"/>
    <cellStyle name="Normal 9 4 3" xfId="546"/>
    <cellStyle name="Normal 9 5" xfId="547"/>
    <cellStyle name="Normal 9 5 2" xfId="548"/>
    <cellStyle name="Normal 9 6" xfId="549"/>
    <cellStyle name="Normal 9 7" xfId="550"/>
    <cellStyle name="Notas 10" xfId="551"/>
    <cellStyle name="Notas 10 2" xfId="552"/>
    <cellStyle name="Notas 10 2 2" xfId="553"/>
    <cellStyle name="Notas 10 3" xfId="554"/>
    <cellStyle name="Notas 10 3 2" xfId="555"/>
    <cellStyle name="Notas 10 4" xfId="556"/>
    <cellStyle name="Notas 11" xfId="557"/>
    <cellStyle name="Notas 11 2" xfId="558"/>
    <cellStyle name="Notas 11 2 2" xfId="559"/>
    <cellStyle name="Notas 11 3" xfId="560"/>
    <cellStyle name="Notas 11 3 2" xfId="561"/>
    <cellStyle name="Notas 11 4" xfId="562"/>
    <cellStyle name="Notas 12" xfId="563"/>
    <cellStyle name="Notas 12 2" xfId="564"/>
    <cellStyle name="Notas 12 2 2" xfId="565"/>
    <cellStyle name="Notas 12 3" xfId="566"/>
    <cellStyle name="Notas 12 3 2" xfId="567"/>
    <cellStyle name="Notas 12 4" xfId="568"/>
    <cellStyle name="Notas 13" xfId="569"/>
    <cellStyle name="Notas 14" xfId="570"/>
    <cellStyle name="Notas 2" xfId="175"/>
    <cellStyle name="Notas 2 2" xfId="176"/>
    <cellStyle name="Notas 2 2 2" xfId="571"/>
    <cellStyle name="Notas 2 2 2 2" xfId="572"/>
    <cellStyle name="Notas 2 2 3" xfId="573"/>
    <cellStyle name="Notas 2 3" xfId="574"/>
    <cellStyle name="Notas 2 3 2" xfId="575"/>
    <cellStyle name="Notas 2 4" xfId="576"/>
    <cellStyle name="Notas 2 4 2" xfId="577"/>
    <cellStyle name="Notas 2 5" xfId="578"/>
    <cellStyle name="Notas 3" xfId="177"/>
    <cellStyle name="Notas 3 2" xfId="178"/>
    <cellStyle name="Notas 3 2 2" xfId="579"/>
    <cellStyle name="Notas 3 3" xfId="580"/>
    <cellStyle name="Notas 3 3 2" xfId="581"/>
    <cellStyle name="Notas 3 4" xfId="582"/>
    <cellStyle name="Notas 4" xfId="583"/>
    <cellStyle name="Notas 4 2" xfId="584"/>
    <cellStyle name="Notas 4 2 2" xfId="585"/>
    <cellStyle name="Notas 4 3" xfId="586"/>
    <cellStyle name="Notas 4 3 2" xfId="587"/>
    <cellStyle name="Notas 4 4" xfId="588"/>
    <cellStyle name="Notas 5" xfId="589"/>
    <cellStyle name="Notas 5 2" xfId="590"/>
    <cellStyle name="Notas 5 2 2" xfId="591"/>
    <cellStyle name="Notas 5 3" xfId="592"/>
    <cellStyle name="Notas 5 3 2" xfId="593"/>
    <cellStyle name="Notas 5 4" xfId="594"/>
    <cellStyle name="Notas 6" xfId="595"/>
    <cellStyle name="Notas 6 2" xfId="596"/>
    <cellStyle name="Notas 6 2 2" xfId="597"/>
    <cellStyle name="Notas 6 3" xfId="598"/>
    <cellStyle name="Notas 6 3 2" xfId="599"/>
    <cellStyle name="Notas 6 4" xfId="600"/>
    <cellStyle name="Notas 7" xfId="601"/>
    <cellStyle name="Notas 7 2" xfId="602"/>
    <cellStyle name="Notas 7 2 2" xfId="603"/>
    <cellStyle name="Notas 7 3" xfId="604"/>
    <cellStyle name="Notas 7 3 2" xfId="605"/>
    <cellStyle name="Notas 7 4" xfId="606"/>
    <cellStyle name="Notas 8" xfId="607"/>
    <cellStyle name="Notas 8 2" xfId="608"/>
    <cellStyle name="Notas 8 2 2" xfId="609"/>
    <cellStyle name="Notas 8 3" xfId="610"/>
    <cellStyle name="Notas 8 3 2" xfId="611"/>
    <cellStyle name="Notas 8 4" xfId="612"/>
    <cellStyle name="Notas 9" xfId="613"/>
    <cellStyle name="Notas 9 2" xfId="614"/>
    <cellStyle name="Notas 9 2 2" xfId="615"/>
    <cellStyle name="Notas 9 3" xfId="616"/>
    <cellStyle name="Notas 9 3 2" xfId="617"/>
    <cellStyle name="Notas 9 4" xfId="618"/>
    <cellStyle name="Porcentaje" xfId="14" builtinId="5"/>
    <cellStyle name="Porcentaje 2" xfId="7"/>
    <cellStyle name="Porcentaje 2 2" xfId="619"/>
    <cellStyle name="Porcentaje 3" xfId="877"/>
    <cellStyle name="Porcentual 2" xfId="195"/>
    <cellStyle name="Salida 2" xfId="620"/>
    <cellStyle name="SAPBEXaggData" xfId="621"/>
    <cellStyle name="SAPBEXaggData 2" xfId="622"/>
    <cellStyle name="SAPBEXaggData 3" xfId="623"/>
    <cellStyle name="SAPBEXaggDataEmph" xfId="624"/>
    <cellStyle name="SAPBEXaggDataEmph 2" xfId="625"/>
    <cellStyle name="SAPBEXaggDataEmph 3" xfId="626"/>
    <cellStyle name="SAPBEXaggItem" xfId="627"/>
    <cellStyle name="SAPBEXaggItem 2" xfId="628"/>
    <cellStyle name="SAPBEXaggItem 3" xfId="629"/>
    <cellStyle name="SAPBEXaggItemX" xfId="630"/>
    <cellStyle name="SAPBEXchaText" xfId="631"/>
    <cellStyle name="SAPBEXchaText 2" xfId="632"/>
    <cellStyle name="SAPBEXchaText 3" xfId="633"/>
    <cellStyle name="SAPBEXexcBad7" xfId="634"/>
    <cellStyle name="SAPBEXexcBad7 2" xfId="635"/>
    <cellStyle name="SAPBEXexcBad7 3" xfId="636"/>
    <cellStyle name="SAPBEXexcBad8" xfId="637"/>
    <cellStyle name="SAPBEXexcBad8 2" xfId="638"/>
    <cellStyle name="SAPBEXexcBad8 3" xfId="639"/>
    <cellStyle name="SAPBEXexcBad9" xfId="640"/>
    <cellStyle name="SAPBEXexcBad9 2" xfId="641"/>
    <cellStyle name="SAPBEXexcBad9 3" xfId="642"/>
    <cellStyle name="SAPBEXexcCritical4" xfId="643"/>
    <cellStyle name="SAPBEXexcCritical4 2" xfId="644"/>
    <cellStyle name="SAPBEXexcCritical4 3" xfId="645"/>
    <cellStyle name="SAPBEXexcCritical5" xfId="646"/>
    <cellStyle name="SAPBEXexcCritical5 2" xfId="647"/>
    <cellStyle name="SAPBEXexcCritical5 3" xfId="648"/>
    <cellStyle name="SAPBEXexcCritical6" xfId="649"/>
    <cellStyle name="SAPBEXexcCritical6 2" xfId="650"/>
    <cellStyle name="SAPBEXexcCritical6 3" xfId="651"/>
    <cellStyle name="SAPBEXexcGood1" xfId="652"/>
    <cellStyle name="SAPBEXexcGood1 2" xfId="653"/>
    <cellStyle name="SAPBEXexcGood1 3" xfId="654"/>
    <cellStyle name="SAPBEXexcGood2" xfId="655"/>
    <cellStyle name="SAPBEXexcGood2 2" xfId="656"/>
    <cellStyle name="SAPBEXexcGood2 3" xfId="657"/>
    <cellStyle name="SAPBEXexcGood3" xfId="658"/>
    <cellStyle name="SAPBEXexcGood3 2" xfId="659"/>
    <cellStyle name="SAPBEXexcGood3 3" xfId="660"/>
    <cellStyle name="SAPBEXfilterDrill" xfId="661"/>
    <cellStyle name="SAPBEXfilterDrill 2" xfId="662"/>
    <cellStyle name="SAPBEXfilterDrill 3" xfId="663"/>
    <cellStyle name="SAPBEXfilterItem" xfId="664"/>
    <cellStyle name="SAPBEXfilterItem 2" xfId="665"/>
    <cellStyle name="SAPBEXfilterItem 3" xfId="666"/>
    <cellStyle name="SAPBEXfilterText" xfId="667"/>
    <cellStyle name="SAPBEXfilterText 2" xfId="668"/>
    <cellStyle name="SAPBEXfilterText 3" xfId="669"/>
    <cellStyle name="SAPBEXfilterText 3 2" xfId="670"/>
    <cellStyle name="SAPBEXfilterText 4" xfId="671"/>
    <cellStyle name="SAPBEXformats" xfId="672"/>
    <cellStyle name="SAPBEXformats 2" xfId="673"/>
    <cellStyle name="SAPBEXformats 3" xfId="674"/>
    <cellStyle name="SAPBEXheaderItem" xfId="675"/>
    <cellStyle name="SAPBEXheaderItem 10" xfId="676"/>
    <cellStyle name="SAPBEXheaderItem 11" xfId="677"/>
    <cellStyle name="SAPBEXheaderItem 12" xfId="678"/>
    <cellStyle name="SAPBEXheaderItem 13" xfId="679"/>
    <cellStyle name="SAPBEXheaderItem 14" xfId="680"/>
    <cellStyle name="SAPBEXheaderItem 15" xfId="681"/>
    <cellStyle name="SAPBEXheaderItem 16" xfId="682"/>
    <cellStyle name="SAPBEXheaderItem 17" xfId="683"/>
    <cellStyle name="SAPBEXheaderItem 17 2" xfId="684"/>
    <cellStyle name="SAPBEXheaderItem 18" xfId="685"/>
    <cellStyle name="SAPBEXheaderItem 18 2" xfId="686"/>
    <cellStyle name="SAPBEXheaderItem 19" xfId="687"/>
    <cellStyle name="SAPBEXheaderItem 2" xfId="688"/>
    <cellStyle name="SAPBEXheaderItem 2 2" xfId="689"/>
    <cellStyle name="SAPBEXheaderItem 20" xfId="690"/>
    <cellStyle name="SAPBEXheaderItem 21" xfId="691"/>
    <cellStyle name="SAPBEXheaderItem 3" xfId="692"/>
    <cellStyle name="SAPBEXheaderItem 3 10" xfId="693"/>
    <cellStyle name="SAPBEXheaderItem 3 10 2" xfId="694"/>
    <cellStyle name="SAPBEXheaderItem 3 2" xfId="695"/>
    <cellStyle name="SAPBEXheaderItem 3 2 2" xfId="696"/>
    <cellStyle name="SAPBEXheaderItem 3 3" xfId="697"/>
    <cellStyle name="SAPBEXheaderItem 3 3 2" xfId="698"/>
    <cellStyle name="SAPBEXheaderItem 3 4" xfId="699"/>
    <cellStyle name="SAPBEXheaderItem 3 4 2" xfId="700"/>
    <cellStyle name="SAPBEXheaderItem 3 5" xfId="701"/>
    <cellStyle name="SAPBEXheaderItem 3 5 2" xfId="702"/>
    <cellStyle name="SAPBEXheaderItem 3 6" xfId="703"/>
    <cellStyle name="SAPBEXheaderItem 3 6 2" xfId="704"/>
    <cellStyle name="SAPBEXheaderItem 3 7" xfId="705"/>
    <cellStyle name="SAPBEXheaderItem 3 7 2" xfId="706"/>
    <cellStyle name="SAPBEXheaderItem 3 8" xfId="707"/>
    <cellStyle name="SAPBEXheaderItem 3 8 2" xfId="708"/>
    <cellStyle name="SAPBEXheaderItem 3 9" xfId="709"/>
    <cellStyle name="SAPBEXheaderItem 3 9 2" xfId="710"/>
    <cellStyle name="SAPBEXheaderItem 4" xfId="711"/>
    <cellStyle name="SAPBEXheaderItem 4 2" xfId="712"/>
    <cellStyle name="SAPBEXheaderItem 5" xfId="713"/>
    <cellStyle name="SAPBEXheaderItem 6" xfId="714"/>
    <cellStyle name="SAPBEXheaderItem 7" xfId="715"/>
    <cellStyle name="SAPBEXheaderItem 8" xfId="716"/>
    <cellStyle name="SAPBEXheaderItem 9" xfId="717"/>
    <cellStyle name="SAPBEXheaderText" xfId="718"/>
    <cellStyle name="SAPBEXheaderText 10" xfId="719"/>
    <cellStyle name="SAPBEXheaderText 11" xfId="720"/>
    <cellStyle name="SAPBEXheaderText 12" xfId="721"/>
    <cellStyle name="SAPBEXheaderText 13" xfId="722"/>
    <cellStyle name="SAPBEXheaderText 14" xfId="723"/>
    <cellStyle name="SAPBEXheaderText 15" xfId="724"/>
    <cellStyle name="SAPBEXheaderText 16" xfId="725"/>
    <cellStyle name="SAPBEXheaderText 17" xfId="726"/>
    <cellStyle name="SAPBEXheaderText 17 2" xfId="727"/>
    <cellStyle name="SAPBEXheaderText 18" xfId="728"/>
    <cellStyle name="SAPBEXheaderText 18 2" xfId="729"/>
    <cellStyle name="SAPBEXheaderText 19" xfId="730"/>
    <cellStyle name="SAPBEXheaderText 2" xfId="731"/>
    <cellStyle name="SAPBEXheaderText 2 2" xfId="732"/>
    <cellStyle name="SAPBEXheaderText 20" xfId="733"/>
    <cellStyle name="SAPBEXheaderText 21" xfId="734"/>
    <cellStyle name="SAPBEXheaderText 3" xfId="735"/>
    <cellStyle name="SAPBEXheaderText 3 10" xfId="736"/>
    <cellStyle name="SAPBEXheaderText 3 10 2" xfId="737"/>
    <cellStyle name="SAPBEXheaderText 3 2" xfId="738"/>
    <cellStyle name="SAPBEXheaderText 3 2 2" xfId="739"/>
    <cellStyle name="SAPBEXheaderText 3 3" xfId="740"/>
    <cellStyle name="SAPBEXheaderText 3 3 2" xfId="741"/>
    <cellStyle name="SAPBEXheaderText 3 4" xfId="742"/>
    <cellStyle name="SAPBEXheaderText 3 4 2" xfId="743"/>
    <cellStyle name="SAPBEXheaderText 3 5" xfId="744"/>
    <cellStyle name="SAPBEXheaderText 3 5 2" xfId="745"/>
    <cellStyle name="SAPBEXheaderText 3 6" xfId="746"/>
    <cellStyle name="SAPBEXheaderText 3 6 2" xfId="747"/>
    <cellStyle name="SAPBEXheaderText 3 7" xfId="748"/>
    <cellStyle name="SAPBEXheaderText 3 7 2" xfId="749"/>
    <cellStyle name="SAPBEXheaderText 3 8" xfId="750"/>
    <cellStyle name="SAPBEXheaderText 3 8 2" xfId="751"/>
    <cellStyle name="SAPBEXheaderText 3 9" xfId="752"/>
    <cellStyle name="SAPBEXheaderText 3 9 2" xfId="753"/>
    <cellStyle name="SAPBEXheaderText 4" xfId="754"/>
    <cellStyle name="SAPBEXheaderText 4 2" xfId="755"/>
    <cellStyle name="SAPBEXheaderText 5" xfId="756"/>
    <cellStyle name="SAPBEXheaderText 6" xfId="757"/>
    <cellStyle name="SAPBEXheaderText 7" xfId="758"/>
    <cellStyle name="SAPBEXheaderText 8" xfId="759"/>
    <cellStyle name="SAPBEXheaderText 9" xfId="760"/>
    <cellStyle name="SAPBEXHLevel0" xfId="761"/>
    <cellStyle name="SAPBEXHLevel0 2" xfId="762"/>
    <cellStyle name="SAPBEXHLevel0 3" xfId="763"/>
    <cellStyle name="SAPBEXHLevel0 3 2" xfId="764"/>
    <cellStyle name="SAPBEXHLevel0X" xfId="765"/>
    <cellStyle name="SAPBEXHLevel0X 2" xfId="766"/>
    <cellStyle name="SAPBEXHLevel0X 3" xfId="767"/>
    <cellStyle name="SAPBEXHLevel0X 3 2" xfId="768"/>
    <cellStyle name="SAPBEXHLevel1" xfId="769"/>
    <cellStyle name="SAPBEXHLevel1 2" xfId="770"/>
    <cellStyle name="SAPBEXHLevel1 3" xfId="771"/>
    <cellStyle name="SAPBEXHLevel1 3 2" xfId="772"/>
    <cellStyle name="SAPBEXHLevel1X" xfId="773"/>
    <cellStyle name="SAPBEXHLevel1X 2" xfId="774"/>
    <cellStyle name="SAPBEXHLevel1X 3" xfId="775"/>
    <cellStyle name="SAPBEXHLevel1X 3 2" xfId="776"/>
    <cellStyle name="SAPBEXHLevel2" xfId="777"/>
    <cellStyle name="SAPBEXHLevel2 2" xfId="778"/>
    <cellStyle name="SAPBEXHLevel2 3" xfId="779"/>
    <cellStyle name="SAPBEXHLevel2 3 2" xfId="780"/>
    <cellStyle name="SAPBEXHLevel2X" xfId="781"/>
    <cellStyle name="SAPBEXHLevel2X 2" xfId="782"/>
    <cellStyle name="SAPBEXHLevel2X 3" xfId="783"/>
    <cellStyle name="SAPBEXHLevel2X 3 2" xfId="784"/>
    <cellStyle name="SAPBEXHLevel3" xfId="785"/>
    <cellStyle name="SAPBEXHLevel3 2" xfId="786"/>
    <cellStyle name="SAPBEXHLevel3 3" xfId="787"/>
    <cellStyle name="SAPBEXHLevel3 3 2" xfId="788"/>
    <cellStyle name="SAPBEXHLevel3X" xfId="789"/>
    <cellStyle name="SAPBEXHLevel3X 2" xfId="790"/>
    <cellStyle name="SAPBEXHLevel3X 3" xfId="791"/>
    <cellStyle name="SAPBEXHLevel3X 3 2" xfId="792"/>
    <cellStyle name="SAPBEXinputData" xfId="793"/>
    <cellStyle name="SAPBEXinputData 2" xfId="794"/>
    <cellStyle name="SAPBEXinputData 3" xfId="795"/>
    <cellStyle name="SAPBEXinputData 3 2" xfId="796"/>
    <cellStyle name="SAPBEXresData" xfId="797"/>
    <cellStyle name="SAPBEXresData 2" xfId="798"/>
    <cellStyle name="SAPBEXresData 3" xfId="799"/>
    <cellStyle name="SAPBEXresDataEmph" xfId="800"/>
    <cellStyle name="SAPBEXresDataEmph 2" xfId="801"/>
    <cellStyle name="SAPBEXresDataEmph 3" xfId="802"/>
    <cellStyle name="SAPBEXresItem" xfId="803"/>
    <cellStyle name="SAPBEXresItem 2" xfId="804"/>
    <cellStyle name="SAPBEXresItem 3" xfId="805"/>
    <cellStyle name="SAPBEXresItemX" xfId="806"/>
    <cellStyle name="SAPBEXstdData" xfId="807"/>
    <cellStyle name="SAPBEXstdData 2" xfId="808"/>
    <cellStyle name="SAPBEXstdData 3" xfId="809"/>
    <cellStyle name="SAPBEXstdDataEmph" xfId="810"/>
    <cellStyle name="SAPBEXstdDataEmph 2" xfId="811"/>
    <cellStyle name="SAPBEXstdDataEmph 3" xfId="812"/>
    <cellStyle name="SAPBEXstdItem" xfId="196"/>
    <cellStyle name="SAPBEXstdItem 2" xfId="813"/>
    <cellStyle name="SAPBEXstdItem 3" xfId="814"/>
    <cellStyle name="SAPBEXstdItemX" xfId="815"/>
    <cellStyle name="SAPBEXtitle" xfId="816"/>
    <cellStyle name="SAPBEXtitle 2" xfId="817"/>
    <cellStyle name="SAPBEXtitle 3" xfId="818"/>
    <cellStyle name="SAPBEXtitle 3 2" xfId="819"/>
    <cellStyle name="SAPBEXtitle 4" xfId="820"/>
    <cellStyle name="SAPBEXundefined" xfId="821"/>
    <cellStyle name="SAPBEXundefined 2" xfId="822"/>
    <cellStyle name="SAPBEXundefined 3" xfId="823"/>
    <cellStyle name="Sheet Title" xfId="824"/>
    <cellStyle name="Texto de advertencia 2" xfId="825"/>
    <cellStyle name="Texto explicativo 2" xfId="826"/>
    <cellStyle name="Título 1 2" xfId="827"/>
    <cellStyle name="Título 2 2" xfId="828"/>
    <cellStyle name="Título 3 2" xfId="829"/>
    <cellStyle name="Título 4" xfId="830"/>
    <cellStyle name="Total 10" xfId="179"/>
    <cellStyle name="Total 11" xfId="180"/>
    <cellStyle name="Total 12" xfId="181"/>
    <cellStyle name="Total 13" xfId="182"/>
    <cellStyle name="Total 14" xfId="183"/>
    <cellStyle name="Total 15" xfId="831"/>
    <cellStyle name="Total 16" xfId="832"/>
    <cellStyle name="Total 2" xfId="184"/>
    <cellStyle name="Total 3" xfId="185"/>
    <cellStyle name="Total 3 2" xfId="833"/>
    <cellStyle name="Total 4" xfId="186"/>
    <cellStyle name="Total 5" xfId="187"/>
    <cellStyle name="Total 6" xfId="188"/>
    <cellStyle name="Total 7" xfId="189"/>
    <cellStyle name="Total 8" xfId="190"/>
    <cellStyle name="Total 9" xfId="1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46</xdr:row>
      <xdr:rowOff>123825</xdr:rowOff>
    </xdr:from>
    <xdr:to>
      <xdr:col>1</xdr:col>
      <xdr:colOff>2162175</xdr:colOff>
      <xdr:row>46</xdr:row>
      <xdr:rowOff>123825</xdr:rowOff>
    </xdr:to>
    <xdr:cxnSp macro="">
      <xdr:nvCxnSpPr>
        <xdr:cNvPr id="3" name="Conector recto 2"/>
        <xdr:cNvCxnSpPr/>
      </xdr:nvCxnSpPr>
      <xdr:spPr>
        <a:xfrm>
          <a:off x="942975" y="7134225"/>
          <a:ext cx="2200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3209925</xdr:colOff>
      <xdr:row>46</xdr:row>
      <xdr:rowOff>133350</xdr:rowOff>
    </xdr:from>
    <xdr:to>
      <xdr:col>2</xdr:col>
      <xdr:colOff>485775</xdr:colOff>
      <xdr:row>46</xdr:row>
      <xdr:rowOff>133350</xdr:rowOff>
    </xdr:to>
    <xdr:cxnSp macro="">
      <xdr:nvCxnSpPr>
        <xdr:cNvPr id="5" name="Conector recto 4"/>
        <xdr:cNvCxnSpPr/>
      </xdr:nvCxnSpPr>
      <xdr:spPr>
        <a:xfrm>
          <a:off x="4191000" y="7143750"/>
          <a:ext cx="2200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648779</xdr:colOff>
      <xdr:row>154</xdr:row>
      <xdr:rowOff>159768</xdr:rowOff>
    </xdr:from>
    <xdr:to>
      <xdr:col>1</xdr:col>
      <xdr:colOff>2659811</xdr:colOff>
      <xdr:row>155</xdr:row>
      <xdr:rowOff>0</xdr:rowOff>
    </xdr:to>
    <xdr:cxnSp macro="">
      <xdr:nvCxnSpPr>
        <xdr:cNvPr id="2" name="Conector recto 1"/>
        <xdr:cNvCxnSpPr/>
      </xdr:nvCxnSpPr>
      <xdr:spPr>
        <a:xfrm>
          <a:off x="648779" y="25311160"/>
          <a:ext cx="2675985" cy="197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629009</xdr:colOff>
      <xdr:row>154</xdr:row>
      <xdr:rowOff>152759</xdr:rowOff>
    </xdr:from>
    <xdr:to>
      <xdr:col>5</xdr:col>
      <xdr:colOff>799741</xdr:colOff>
      <xdr:row>154</xdr:row>
      <xdr:rowOff>152759</xdr:rowOff>
    </xdr:to>
    <xdr:cxnSp macro="">
      <xdr:nvCxnSpPr>
        <xdr:cNvPr id="3" name="Conector recto 2"/>
        <xdr:cNvCxnSpPr/>
      </xdr:nvCxnSpPr>
      <xdr:spPr>
        <a:xfrm>
          <a:off x="4825401" y="25304151"/>
          <a:ext cx="291141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547778</xdr:colOff>
      <xdr:row>226</xdr:row>
      <xdr:rowOff>0</xdr:rowOff>
    </xdr:from>
    <xdr:to>
      <xdr:col>1</xdr:col>
      <xdr:colOff>2628900</xdr:colOff>
      <xdr:row>226</xdr:row>
      <xdr:rowOff>0</xdr:rowOff>
    </xdr:to>
    <xdr:cxnSp macro="">
      <xdr:nvCxnSpPr>
        <xdr:cNvPr id="2" name="Conector recto 1"/>
        <xdr:cNvCxnSpPr/>
      </xdr:nvCxnSpPr>
      <xdr:spPr>
        <a:xfrm>
          <a:off x="547778" y="39252525"/>
          <a:ext cx="274787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4229100</xdr:colOff>
      <xdr:row>225</xdr:row>
      <xdr:rowOff>142875</xdr:rowOff>
    </xdr:from>
    <xdr:to>
      <xdr:col>5</xdr:col>
      <xdr:colOff>571500</xdr:colOff>
      <xdr:row>225</xdr:row>
      <xdr:rowOff>142875</xdr:rowOff>
    </xdr:to>
    <xdr:cxnSp macro="">
      <xdr:nvCxnSpPr>
        <xdr:cNvPr id="3" name="Conector recto 2"/>
        <xdr:cNvCxnSpPr/>
      </xdr:nvCxnSpPr>
      <xdr:spPr>
        <a:xfrm>
          <a:off x="4895850" y="39233475"/>
          <a:ext cx="29432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547778</xdr:colOff>
      <xdr:row>32</xdr:row>
      <xdr:rowOff>152400</xdr:rowOff>
    </xdr:from>
    <xdr:to>
      <xdr:col>1</xdr:col>
      <xdr:colOff>2771775</xdr:colOff>
      <xdr:row>32</xdr:row>
      <xdr:rowOff>152400</xdr:rowOff>
    </xdr:to>
    <xdr:cxnSp macro="">
      <xdr:nvCxnSpPr>
        <xdr:cNvPr id="2" name="Conector recto 1"/>
        <xdr:cNvCxnSpPr/>
      </xdr:nvCxnSpPr>
      <xdr:spPr>
        <a:xfrm>
          <a:off x="547778" y="5562600"/>
          <a:ext cx="289074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1388313</xdr:colOff>
      <xdr:row>32</xdr:row>
      <xdr:rowOff>142875</xdr:rowOff>
    </xdr:from>
    <xdr:to>
      <xdr:col>5</xdr:col>
      <xdr:colOff>514350</xdr:colOff>
      <xdr:row>32</xdr:row>
      <xdr:rowOff>142877</xdr:rowOff>
    </xdr:to>
    <xdr:cxnSp macro="">
      <xdr:nvCxnSpPr>
        <xdr:cNvPr id="3" name="Conector recto 2"/>
        <xdr:cNvCxnSpPr/>
      </xdr:nvCxnSpPr>
      <xdr:spPr>
        <a:xfrm flipV="1">
          <a:off x="5264988" y="5553075"/>
          <a:ext cx="287888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481103</xdr:colOff>
      <xdr:row>118</xdr:row>
      <xdr:rowOff>142875</xdr:rowOff>
    </xdr:from>
    <xdr:to>
      <xdr:col>1</xdr:col>
      <xdr:colOff>2676525</xdr:colOff>
      <xdr:row>118</xdr:row>
      <xdr:rowOff>142875</xdr:rowOff>
    </xdr:to>
    <xdr:cxnSp macro="">
      <xdr:nvCxnSpPr>
        <xdr:cNvPr id="2" name="Conector recto 1"/>
        <xdr:cNvCxnSpPr/>
      </xdr:nvCxnSpPr>
      <xdr:spPr>
        <a:xfrm>
          <a:off x="481103" y="19478625"/>
          <a:ext cx="286217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626313</xdr:colOff>
      <xdr:row>118</xdr:row>
      <xdr:rowOff>152400</xdr:rowOff>
    </xdr:from>
    <xdr:to>
      <xdr:col>6</xdr:col>
      <xdr:colOff>38100</xdr:colOff>
      <xdr:row>118</xdr:row>
      <xdr:rowOff>152402</xdr:rowOff>
    </xdr:to>
    <xdr:cxnSp macro="">
      <xdr:nvCxnSpPr>
        <xdr:cNvPr id="3" name="Conector recto 2"/>
        <xdr:cNvCxnSpPr/>
      </xdr:nvCxnSpPr>
      <xdr:spPr>
        <a:xfrm flipV="1">
          <a:off x="4741113" y="19488150"/>
          <a:ext cx="293603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214403</xdr:colOff>
      <xdr:row>25</xdr:row>
      <xdr:rowOff>123825</xdr:rowOff>
    </xdr:from>
    <xdr:to>
      <xdr:col>1</xdr:col>
      <xdr:colOff>2647950</xdr:colOff>
      <xdr:row>25</xdr:row>
      <xdr:rowOff>123825</xdr:rowOff>
    </xdr:to>
    <xdr:cxnSp macro="">
      <xdr:nvCxnSpPr>
        <xdr:cNvPr id="2" name="Conector recto 1"/>
        <xdr:cNvCxnSpPr/>
      </xdr:nvCxnSpPr>
      <xdr:spPr>
        <a:xfrm>
          <a:off x="214403" y="4600575"/>
          <a:ext cx="265262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969213</xdr:colOff>
      <xdr:row>25</xdr:row>
      <xdr:rowOff>133350</xdr:rowOff>
    </xdr:from>
    <xdr:to>
      <xdr:col>6</xdr:col>
      <xdr:colOff>409575</xdr:colOff>
      <xdr:row>25</xdr:row>
      <xdr:rowOff>133352</xdr:rowOff>
    </xdr:to>
    <xdr:cxnSp macro="">
      <xdr:nvCxnSpPr>
        <xdr:cNvPr id="3" name="Conector recto 2"/>
        <xdr:cNvCxnSpPr/>
      </xdr:nvCxnSpPr>
      <xdr:spPr>
        <a:xfrm flipV="1">
          <a:off x="5398338" y="4610100"/>
          <a:ext cx="2907462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242978</xdr:colOff>
      <xdr:row>42</xdr:row>
      <xdr:rowOff>123825</xdr:rowOff>
    </xdr:from>
    <xdr:to>
      <xdr:col>1</xdr:col>
      <xdr:colOff>2705100</xdr:colOff>
      <xdr:row>42</xdr:row>
      <xdr:rowOff>123825</xdr:rowOff>
    </xdr:to>
    <xdr:cxnSp macro="">
      <xdr:nvCxnSpPr>
        <xdr:cNvPr id="2" name="Conector recto 1"/>
        <xdr:cNvCxnSpPr/>
      </xdr:nvCxnSpPr>
      <xdr:spPr>
        <a:xfrm>
          <a:off x="242978" y="7477125"/>
          <a:ext cx="270977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3914775</xdr:colOff>
      <xdr:row>42</xdr:row>
      <xdr:rowOff>142875</xdr:rowOff>
    </xdr:from>
    <xdr:to>
      <xdr:col>4</xdr:col>
      <xdr:colOff>695325</xdr:colOff>
      <xdr:row>42</xdr:row>
      <xdr:rowOff>142876</xdr:rowOff>
    </xdr:to>
    <xdr:cxnSp macro="">
      <xdr:nvCxnSpPr>
        <xdr:cNvPr id="3" name="Conector recto 2"/>
        <xdr:cNvCxnSpPr/>
      </xdr:nvCxnSpPr>
      <xdr:spPr>
        <a:xfrm flipV="1">
          <a:off x="4162425" y="7496175"/>
          <a:ext cx="28670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481103</xdr:colOff>
      <xdr:row>55</xdr:row>
      <xdr:rowOff>0</xdr:rowOff>
    </xdr:from>
    <xdr:to>
      <xdr:col>1</xdr:col>
      <xdr:colOff>2933700</xdr:colOff>
      <xdr:row>55</xdr:row>
      <xdr:rowOff>0</xdr:rowOff>
    </xdr:to>
    <xdr:cxnSp macro="">
      <xdr:nvCxnSpPr>
        <xdr:cNvPr id="2" name="Conector recto 1"/>
        <xdr:cNvCxnSpPr/>
      </xdr:nvCxnSpPr>
      <xdr:spPr>
        <a:xfrm>
          <a:off x="481103" y="9134475"/>
          <a:ext cx="311934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740613</xdr:colOff>
      <xdr:row>55</xdr:row>
      <xdr:rowOff>9525</xdr:rowOff>
    </xdr:from>
    <xdr:to>
      <xdr:col>5</xdr:col>
      <xdr:colOff>95250</xdr:colOff>
      <xdr:row>55</xdr:row>
      <xdr:rowOff>9527</xdr:rowOff>
    </xdr:to>
    <xdr:cxnSp macro="">
      <xdr:nvCxnSpPr>
        <xdr:cNvPr id="3" name="Conector recto 2"/>
        <xdr:cNvCxnSpPr/>
      </xdr:nvCxnSpPr>
      <xdr:spPr>
        <a:xfrm flipV="1">
          <a:off x="5979363" y="9144000"/>
          <a:ext cx="2631237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zoomScaleNormal="100" zoomScaleSheetLayoutView="100" workbookViewId="0">
      <pane ySplit="5" topLeftCell="A9" activePane="bottomLeft" state="frozen"/>
      <selection activeCell="A14" sqref="A14:B14"/>
      <selection pane="bottomLeft" activeCell="E35" sqref="E35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21" t="s">
        <v>577</v>
      </c>
      <c r="B1" s="21"/>
      <c r="C1" s="12"/>
      <c r="D1" s="10" t="s">
        <v>529</v>
      </c>
      <c r="E1" s="11">
        <v>2022</v>
      </c>
    </row>
    <row r="2" spans="1:5" ht="18.95" customHeight="1" x14ac:dyDescent="0.2">
      <c r="A2" s="22" t="s">
        <v>528</v>
      </c>
      <c r="B2" s="22"/>
      <c r="C2" s="13"/>
      <c r="D2" s="10" t="s">
        <v>530</v>
      </c>
      <c r="E2" s="12" t="s">
        <v>535</v>
      </c>
    </row>
    <row r="3" spans="1:5" ht="18.95" customHeight="1" x14ac:dyDescent="0.2">
      <c r="A3" s="23" t="s">
        <v>578</v>
      </c>
      <c r="B3" s="23"/>
      <c r="C3" s="12"/>
      <c r="D3" s="10" t="s">
        <v>531</v>
      </c>
      <c r="E3" s="11">
        <v>1</v>
      </c>
    </row>
    <row r="4" spans="1:5" s="16" customFormat="1" ht="18.95" customHeight="1" x14ac:dyDescent="0.2">
      <c r="A4" s="23" t="s">
        <v>550</v>
      </c>
      <c r="B4" s="23"/>
      <c r="C4" s="23"/>
      <c r="D4" s="23"/>
      <c r="E4" s="23"/>
    </row>
    <row r="5" spans="1:5" ht="15" customHeight="1" x14ac:dyDescent="0.2">
      <c r="A5" s="20" t="s">
        <v>32</v>
      </c>
      <c r="B5" s="19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14" t="s">
        <v>1</v>
      </c>
      <c r="B10" s="15" t="s">
        <v>2</v>
      </c>
    </row>
    <row r="11" spans="1:5" x14ac:dyDescent="0.2">
      <c r="A11" s="14" t="s">
        <v>3</v>
      </c>
      <c r="B11" s="15" t="s">
        <v>4</v>
      </c>
    </row>
    <row r="12" spans="1:5" x14ac:dyDescent="0.2">
      <c r="A12" s="14" t="s">
        <v>5</v>
      </c>
      <c r="B12" s="15" t="s">
        <v>6</v>
      </c>
    </row>
    <row r="13" spans="1:5" x14ac:dyDescent="0.2">
      <c r="A13" s="14" t="s">
        <v>90</v>
      </c>
      <c r="B13" s="15" t="s">
        <v>519</v>
      </c>
    </row>
    <row r="14" spans="1:5" x14ac:dyDescent="0.2">
      <c r="A14" s="14" t="s">
        <v>7</v>
      </c>
      <c r="B14" s="15" t="s">
        <v>520</v>
      </c>
    </row>
    <row r="15" spans="1:5" x14ac:dyDescent="0.2">
      <c r="A15" s="14" t="s">
        <v>8</v>
      </c>
      <c r="B15" s="15" t="s">
        <v>89</v>
      </c>
    </row>
    <row r="16" spans="1:5" x14ac:dyDescent="0.2">
      <c r="A16" s="14" t="s">
        <v>9</v>
      </c>
      <c r="B16" s="15" t="s">
        <v>10</v>
      </c>
    </row>
    <row r="17" spans="1:2" x14ac:dyDescent="0.2">
      <c r="A17" s="14" t="s">
        <v>11</v>
      </c>
      <c r="B17" s="15" t="s">
        <v>12</v>
      </c>
    </row>
    <row r="18" spans="1:2" x14ac:dyDescent="0.2">
      <c r="A18" s="14" t="s">
        <v>13</v>
      </c>
      <c r="B18" s="15" t="s">
        <v>14</v>
      </c>
    </row>
    <row r="19" spans="1:2" x14ac:dyDescent="0.2">
      <c r="A19" s="14" t="s">
        <v>15</v>
      </c>
      <c r="B19" s="15" t="s">
        <v>16</v>
      </c>
    </row>
    <row r="20" spans="1:2" x14ac:dyDescent="0.2">
      <c r="A20" s="14" t="s">
        <v>17</v>
      </c>
      <c r="B20" s="15" t="s">
        <v>521</v>
      </c>
    </row>
    <row r="21" spans="1:2" x14ac:dyDescent="0.2">
      <c r="A21" s="14" t="s">
        <v>18</v>
      </c>
      <c r="B21" s="15" t="s">
        <v>19</v>
      </c>
    </row>
    <row r="22" spans="1:2" x14ac:dyDescent="0.2">
      <c r="A22" s="14" t="s">
        <v>20</v>
      </c>
      <c r="B22" s="15" t="s">
        <v>126</v>
      </c>
    </row>
    <row r="23" spans="1:2" x14ac:dyDescent="0.2">
      <c r="A23" s="14" t="s">
        <v>21</v>
      </c>
      <c r="B23" s="15" t="s">
        <v>22</v>
      </c>
    </row>
    <row r="24" spans="1:2" x14ac:dyDescent="0.2">
      <c r="A24" s="17" t="s">
        <v>505</v>
      </c>
      <c r="B24" s="18" t="s">
        <v>239</v>
      </c>
    </row>
    <row r="25" spans="1:2" x14ac:dyDescent="0.2">
      <c r="A25" s="17" t="s">
        <v>506</v>
      </c>
      <c r="B25" s="18" t="s">
        <v>507</v>
      </c>
    </row>
    <row r="26" spans="1:2" s="16" customFormat="1" x14ac:dyDescent="0.2">
      <c r="A26" s="17" t="s">
        <v>508</v>
      </c>
      <c r="B26" s="18" t="s">
        <v>276</v>
      </c>
    </row>
    <row r="27" spans="1:2" x14ac:dyDescent="0.2">
      <c r="A27" s="17" t="s">
        <v>509</v>
      </c>
      <c r="B27" s="18" t="s">
        <v>293</v>
      </c>
    </row>
    <row r="28" spans="1:2" x14ac:dyDescent="0.2">
      <c r="A28" s="14" t="s">
        <v>23</v>
      </c>
      <c r="B28" s="15" t="s">
        <v>24</v>
      </c>
    </row>
    <row r="29" spans="1:2" x14ac:dyDescent="0.2">
      <c r="A29" s="14" t="s">
        <v>25</v>
      </c>
      <c r="B29" s="15" t="s">
        <v>26</v>
      </c>
    </row>
    <row r="30" spans="1:2" x14ac:dyDescent="0.2">
      <c r="A30" s="14" t="s">
        <v>27</v>
      </c>
      <c r="B30" s="15" t="s">
        <v>28</v>
      </c>
    </row>
    <row r="31" spans="1:2" x14ac:dyDescent="0.2">
      <c r="A31" s="14" t="s">
        <v>29</v>
      </c>
      <c r="B31" s="15" t="s">
        <v>30</v>
      </c>
    </row>
    <row r="32" spans="1:2" x14ac:dyDescent="0.2">
      <c r="A32" s="14" t="s">
        <v>41</v>
      </c>
      <c r="B32" s="15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14" t="s">
        <v>39</v>
      </c>
      <c r="B35" s="15" t="s">
        <v>34</v>
      </c>
    </row>
    <row r="36" spans="1:2" x14ac:dyDescent="0.2">
      <c r="A36" s="14" t="s">
        <v>40</v>
      </c>
      <c r="B36" s="15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15" t="s">
        <v>31</v>
      </c>
    </row>
    <row r="40" spans="1:2" x14ac:dyDescent="0.2">
      <c r="A40" s="4"/>
      <c r="B40" s="15" t="s">
        <v>551</v>
      </c>
    </row>
    <row r="41" spans="1:2" ht="12" thickBot="1" x14ac:dyDescent="0.25">
      <c r="A41" s="8"/>
      <c r="B41" s="9"/>
    </row>
    <row r="44" spans="1:2" x14ac:dyDescent="0.2">
      <c r="B44" s="16" t="s">
        <v>552</v>
      </c>
    </row>
    <row r="48" spans="1:2" x14ac:dyDescent="0.2">
      <c r="B48" s="1" t="s">
        <v>579</v>
      </c>
    </row>
    <row r="49" spans="2:2" x14ac:dyDescent="0.2">
      <c r="B49" s="1" t="s">
        <v>580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tabSelected="1" topLeftCell="A130" zoomScale="106" zoomScaleNormal="106" workbookViewId="0">
      <selection activeCell="C165" sqref="C165"/>
    </sheetView>
  </sheetViews>
  <sheetFormatPr baseColWidth="10" defaultColWidth="9.140625" defaultRowHeight="12.75" x14ac:dyDescent="0.2"/>
  <cols>
    <col min="1" max="1" width="10" style="31" customWidth="1"/>
    <col min="2" max="2" width="53" style="31" customWidth="1"/>
    <col min="3" max="3" width="13.140625" style="31" customWidth="1"/>
    <col min="4" max="4" width="13.7109375" style="31" customWidth="1"/>
    <col min="5" max="5" width="14.140625" style="31" customWidth="1"/>
    <col min="6" max="6" width="13.7109375" style="31" customWidth="1"/>
    <col min="7" max="7" width="11" style="31" customWidth="1"/>
    <col min="8" max="8" width="10.5703125" style="31" customWidth="1"/>
    <col min="9" max="9" width="14" style="31" customWidth="1"/>
    <col min="10" max="16384" width="9.140625" style="31"/>
  </cols>
  <sheetData>
    <row r="1" spans="1:8" s="28" customFormat="1" ht="18.95" customHeight="1" x14ac:dyDescent="0.25">
      <c r="A1" s="24" t="s">
        <v>577</v>
      </c>
      <c r="B1" s="25"/>
      <c r="C1" s="25"/>
      <c r="D1" s="25"/>
      <c r="E1" s="25"/>
      <c r="F1" s="25"/>
      <c r="G1" s="26" t="s">
        <v>532</v>
      </c>
      <c r="H1" s="27">
        <v>2022</v>
      </c>
    </row>
    <row r="2" spans="1:8" s="28" customFormat="1" ht="18.95" customHeight="1" x14ac:dyDescent="0.25">
      <c r="A2" s="24" t="s">
        <v>536</v>
      </c>
      <c r="B2" s="25"/>
      <c r="C2" s="25"/>
      <c r="D2" s="25"/>
      <c r="E2" s="25"/>
      <c r="F2" s="25"/>
      <c r="G2" s="26" t="s">
        <v>533</v>
      </c>
      <c r="H2" s="27" t="s">
        <v>535</v>
      </c>
    </row>
    <row r="3" spans="1:8" s="28" customFormat="1" ht="18.95" customHeight="1" x14ac:dyDescent="0.25">
      <c r="A3" s="24" t="s">
        <v>578</v>
      </c>
      <c r="B3" s="25"/>
      <c r="C3" s="25"/>
      <c r="D3" s="25"/>
      <c r="E3" s="25"/>
      <c r="F3" s="25"/>
      <c r="G3" s="26" t="s">
        <v>534</v>
      </c>
      <c r="H3" s="27">
        <v>1</v>
      </c>
    </row>
    <row r="4" spans="1:8" x14ac:dyDescent="0.2">
      <c r="A4" s="29" t="s">
        <v>129</v>
      </c>
      <c r="B4" s="30"/>
      <c r="C4" s="30"/>
      <c r="D4" s="30"/>
      <c r="E4" s="30"/>
      <c r="F4" s="30"/>
      <c r="G4" s="30"/>
      <c r="H4" s="30"/>
    </row>
    <row r="6" spans="1:8" x14ac:dyDescent="0.2">
      <c r="A6" s="30" t="s">
        <v>96</v>
      </c>
      <c r="B6" s="30"/>
      <c r="C6" s="30"/>
      <c r="D6" s="30"/>
      <c r="E6" s="30"/>
      <c r="F6" s="30"/>
      <c r="G6" s="30"/>
      <c r="H6" s="30"/>
    </row>
    <row r="7" spans="1:8" x14ac:dyDescent="0.2">
      <c r="A7" s="32" t="s">
        <v>94</v>
      </c>
      <c r="B7" s="32" t="s">
        <v>91</v>
      </c>
      <c r="C7" s="32" t="s">
        <v>92</v>
      </c>
      <c r="D7" s="32" t="s">
        <v>93</v>
      </c>
      <c r="E7" s="32"/>
      <c r="F7" s="32"/>
      <c r="G7" s="32"/>
      <c r="H7" s="32"/>
    </row>
    <row r="8" spans="1:8" x14ac:dyDescent="0.2">
      <c r="A8" s="33">
        <v>1114</v>
      </c>
      <c r="B8" s="31" t="s">
        <v>130</v>
      </c>
      <c r="C8" s="34">
        <v>0</v>
      </c>
    </row>
    <row r="9" spans="1:8" x14ac:dyDescent="0.2">
      <c r="A9" s="33">
        <v>1115</v>
      </c>
      <c r="B9" s="31" t="s">
        <v>131</v>
      </c>
      <c r="C9" s="34">
        <v>0</v>
      </c>
    </row>
    <row r="10" spans="1:8" x14ac:dyDescent="0.2">
      <c r="A10" s="33">
        <v>1121</v>
      </c>
      <c r="B10" s="31" t="s">
        <v>132</v>
      </c>
      <c r="C10" s="34">
        <v>0</v>
      </c>
    </row>
    <row r="11" spans="1:8" x14ac:dyDescent="0.2">
      <c r="A11" s="33">
        <v>1211</v>
      </c>
      <c r="B11" s="31" t="s">
        <v>133</v>
      </c>
      <c r="C11" s="34">
        <v>0</v>
      </c>
    </row>
    <row r="13" spans="1:8" x14ac:dyDescent="0.2">
      <c r="A13" s="30" t="s">
        <v>97</v>
      </c>
      <c r="B13" s="30"/>
      <c r="C13" s="30"/>
      <c r="D13" s="30"/>
      <c r="E13" s="30"/>
      <c r="F13" s="30"/>
      <c r="G13" s="30"/>
      <c r="H13" s="30"/>
    </row>
    <row r="14" spans="1:8" x14ac:dyDescent="0.2">
      <c r="A14" s="32" t="s">
        <v>94</v>
      </c>
      <c r="B14" s="32" t="s">
        <v>91</v>
      </c>
      <c r="C14" s="32" t="s">
        <v>92</v>
      </c>
      <c r="D14" s="32">
        <v>2021</v>
      </c>
      <c r="E14" s="32">
        <v>2020</v>
      </c>
      <c r="F14" s="32">
        <v>2019</v>
      </c>
      <c r="G14" s="32">
        <v>2018</v>
      </c>
      <c r="H14" s="32" t="s">
        <v>128</v>
      </c>
    </row>
    <row r="15" spans="1:8" x14ac:dyDescent="0.2">
      <c r="A15" s="33">
        <v>1122</v>
      </c>
      <c r="B15" s="31" t="s">
        <v>134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/>
    </row>
    <row r="16" spans="1:8" x14ac:dyDescent="0.2">
      <c r="A16" s="33">
        <v>1124</v>
      </c>
      <c r="B16" s="31" t="s">
        <v>135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4"/>
    </row>
    <row r="18" spans="1:8" x14ac:dyDescent="0.2">
      <c r="A18" s="30" t="s">
        <v>98</v>
      </c>
      <c r="B18" s="30"/>
      <c r="C18" s="30"/>
      <c r="D18" s="30"/>
      <c r="E18" s="30"/>
      <c r="F18" s="30"/>
      <c r="G18" s="30"/>
      <c r="H18" s="30"/>
    </row>
    <row r="19" spans="1:8" x14ac:dyDescent="0.2">
      <c r="A19" s="32" t="s">
        <v>94</v>
      </c>
      <c r="B19" s="32" t="s">
        <v>91</v>
      </c>
      <c r="C19" s="32" t="s">
        <v>92</v>
      </c>
      <c r="D19" s="32" t="s">
        <v>136</v>
      </c>
      <c r="E19" s="32" t="s">
        <v>137</v>
      </c>
      <c r="F19" s="32" t="s">
        <v>138</v>
      </c>
      <c r="G19" s="32" t="s">
        <v>139</v>
      </c>
      <c r="H19" s="32" t="s">
        <v>140</v>
      </c>
    </row>
    <row r="20" spans="1:8" x14ac:dyDescent="0.2">
      <c r="A20" s="33">
        <v>1123</v>
      </c>
      <c r="B20" s="31" t="s">
        <v>141</v>
      </c>
      <c r="C20" s="34">
        <v>14596.02</v>
      </c>
      <c r="D20" s="34">
        <v>14596.02</v>
      </c>
      <c r="E20" s="34">
        <v>0</v>
      </c>
      <c r="F20" s="34">
        <v>0</v>
      </c>
      <c r="G20" s="34">
        <v>0</v>
      </c>
    </row>
    <row r="21" spans="1:8" x14ac:dyDescent="0.2">
      <c r="A21" s="33">
        <v>1125</v>
      </c>
      <c r="B21" s="31" t="s">
        <v>142</v>
      </c>
      <c r="C21" s="34">
        <v>10000</v>
      </c>
      <c r="D21" s="34">
        <v>10000</v>
      </c>
      <c r="E21" s="34">
        <v>0</v>
      </c>
      <c r="F21" s="34">
        <v>0</v>
      </c>
      <c r="G21" s="34">
        <v>0</v>
      </c>
    </row>
    <row r="22" spans="1:8" x14ac:dyDescent="0.2">
      <c r="A22" s="33">
        <v>1126</v>
      </c>
      <c r="B22" s="31" t="s">
        <v>511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8" x14ac:dyDescent="0.2">
      <c r="A23" s="33">
        <v>1129</v>
      </c>
      <c r="B23" s="31" t="s">
        <v>512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</row>
    <row r="24" spans="1:8" x14ac:dyDescent="0.2">
      <c r="A24" s="33">
        <v>1131</v>
      </c>
      <c r="B24" s="31" t="s">
        <v>143</v>
      </c>
      <c r="C24" s="34">
        <v>950</v>
      </c>
      <c r="D24" s="34">
        <v>950</v>
      </c>
      <c r="E24" s="34">
        <v>0</v>
      </c>
      <c r="F24" s="34">
        <v>0</v>
      </c>
      <c r="G24" s="34">
        <v>0</v>
      </c>
    </row>
    <row r="25" spans="1:8" x14ac:dyDescent="0.2">
      <c r="A25" s="33">
        <v>1132</v>
      </c>
      <c r="B25" s="31" t="s">
        <v>144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</row>
    <row r="26" spans="1:8" x14ac:dyDescent="0.2">
      <c r="A26" s="33">
        <v>1133</v>
      </c>
      <c r="B26" s="31" t="s">
        <v>145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</row>
    <row r="27" spans="1:8" x14ac:dyDescent="0.2">
      <c r="A27" s="33">
        <v>1134</v>
      </c>
      <c r="B27" s="31" t="s">
        <v>146</v>
      </c>
      <c r="C27" s="34">
        <v>387883.52000000002</v>
      </c>
      <c r="D27" s="34">
        <v>387883.52000000002</v>
      </c>
      <c r="E27" s="34">
        <v>0</v>
      </c>
      <c r="F27" s="34">
        <v>0</v>
      </c>
      <c r="G27" s="34">
        <v>0</v>
      </c>
    </row>
    <row r="28" spans="1:8" x14ac:dyDescent="0.2">
      <c r="A28" s="33">
        <v>1139</v>
      </c>
      <c r="B28" s="31" t="s">
        <v>147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30" spans="1:8" x14ac:dyDescent="0.2">
      <c r="A30" s="30" t="s">
        <v>513</v>
      </c>
      <c r="B30" s="30"/>
      <c r="C30" s="30"/>
      <c r="D30" s="30"/>
      <c r="E30" s="30"/>
      <c r="F30" s="30"/>
      <c r="G30" s="30"/>
      <c r="H30" s="30"/>
    </row>
    <row r="31" spans="1:8" x14ac:dyDescent="0.2">
      <c r="A31" s="32" t="s">
        <v>94</v>
      </c>
      <c r="B31" s="32" t="s">
        <v>91</v>
      </c>
      <c r="C31" s="32" t="s">
        <v>92</v>
      </c>
      <c r="D31" s="32" t="s">
        <v>101</v>
      </c>
      <c r="E31" s="32" t="s">
        <v>100</v>
      </c>
      <c r="F31" s="32" t="s">
        <v>148</v>
      </c>
      <c r="G31" s="32" t="s">
        <v>103</v>
      </c>
      <c r="H31" s="32"/>
    </row>
    <row r="32" spans="1:8" x14ac:dyDescent="0.2">
      <c r="A32" s="33">
        <v>1140</v>
      </c>
      <c r="B32" s="31" t="s">
        <v>149</v>
      </c>
      <c r="C32" s="34">
        <f>SUM(C33:C37)</f>
        <v>0</v>
      </c>
    </row>
    <row r="33" spans="1:8" x14ac:dyDescent="0.2">
      <c r="A33" s="33">
        <v>1141</v>
      </c>
      <c r="B33" s="31" t="s">
        <v>150</v>
      </c>
      <c r="C33" s="34">
        <v>0</v>
      </c>
    </row>
    <row r="34" spans="1:8" x14ac:dyDescent="0.2">
      <c r="A34" s="33">
        <v>1142</v>
      </c>
      <c r="B34" s="31" t="s">
        <v>151</v>
      </c>
      <c r="C34" s="34">
        <v>0</v>
      </c>
    </row>
    <row r="35" spans="1:8" x14ac:dyDescent="0.2">
      <c r="A35" s="33">
        <v>1143</v>
      </c>
      <c r="B35" s="31" t="s">
        <v>152</v>
      </c>
      <c r="C35" s="34">
        <v>0</v>
      </c>
    </row>
    <row r="36" spans="1:8" x14ac:dyDescent="0.2">
      <c r="A36" s="33">
        <v>1144</v>
      </c>
      <c r="B36" s="31" t="s">
        <v>153</v>
      </c>
      <c r="C36" s="34">
        <v>0</v>
      </c>
    </row>
    <row r="37" spans="1:8" x14ac:dyDescent="0.2">
      <c r="A37" s="33">
        <v>1145</v>
      </c>
      <c r="B37" s="31" t="s">
        <v>154</v>
      </c>
      <c r="C37" s="34">
        <v>0</v>
      </c>
    </row>
    <row r="38" spans="1:8" x14ac:dyDescent="0.2">
      <c r="C38" s="34"/>
    </row>
    <row r="39" spans="1:8" x14ac:dyDescent="0.2">
      <c r="A39" s="30" t="s">
        <v>155</v>
      </c>
      <c r="B39" s="30"/>
      <c r="C39" s="30"/>
      <c r="D39" s="30"/>
      <c r="E39" s="30"/>
      <c r="F39" s="30"/>
      <c r="G39" s="30"/>
      <c r="H39" s="30"/>
    </row>
    <row r="40" spans="1:8" x14ac:dyDescent="0.2">
      <c r="A40" s="32" t="s">
        <v>94</v>
      </c>
      <c r="B40" s="32" t="s">
        <v>91</v>
      </c>
      <c r="C40" s="32" t="s">
        <v>92</v>
      </c>
      <c r="D40" s="32" t="s">
        <v>99</v>
      </c>
      <c r="E40" s="32" t="s">
        <v>102</v>
      </c>
      <c r="F40" s="32" t="s">
        <v>156</v>
      </c>
      <c r="G40" s="32"/>
      <c r="H40" s="32"/>
    </row>
    <row r="41" spans="1:8" x14ac:dyDescent="0.2">
      <c r="A41" s="33">
        <v>1150</v>
      </c>
      <c r="B41" s="31" t="s">
        <v>157</v>
      </c>
      <c r="C41" s="34">
        <f>C42</f>
        <v>0</v>
      </c>
    </row>
    <row r="42" spans="1:8" x14ac:dyDescent="0.2">
      <c r="A42" s="33">
        <v>1151</v>
      </c>
      <c r="B42" s="31" t="s">
        <v>158</v>
      </c>
      <c r="C42" s="34">
        <v>0</v>
      </c>
    </row>
    <row r="43" spans="1:8" x14ac:dyDescent="0.2">
      <c r="C43" s="34"/>
    </row>
    <row r="44" spans="1:8" x14ac:dyDescent="0.2">
      <c r="A44" s="30" t="s">
        <v>104</v>
      </c>
      <c r="B44" s="30"/>
      <c r="C44" s="30"/>
      <c r="D44" s="30"/>
      <c r="E44" s="30"/>
      <c r="F44" s="30"/>
      <c r="G44" s="30"/>
      <c r="H44" s="30"/>
    </row>
    <row r="45" spans="1:8" x14ac:dyDescent="0.2">
      <c r="A45" s="32" t="s">
        <v>94</v>
      </c>
      <c r="B45" s="32" t="s">
        <v>91</v>
      </c>
      <c r="C45" s="32" t="s">
        <v>92</v>
      </c>
      <c r="D45" s="32" t="s">
        <v>93</v>
      </c>
      <c r="E45" s="32" t="s">
        <v>140</v>
      </c>
      <c r="F45" s="32"/>
      <c r="G45" s="32"/>
      <c r="H45" s="32"/>
    </row>
    <row r="46" spans="1:8" x14ac:dyDescent="0.2">
      <c r="A46" s="33">
        <v>1213</v>
      </c>
      <c r="B46" s="31" t="s">
        <v>159</v>
      </c>
      <c r="C46" s="34">
        <v>0</v>
      </c>
    </row>
    <row r="48" spans="1:8" x14ac:dyDescent="0.2">
      <c r="A48" s="30" t="s">
        <v>105</v>
      </c>
      <c r="B48" s="30"/>
      <c r="C48" s="30"/>
      <c r="D48" s="30"/>
      <c r="E48" s="30"/>
      <c r="F48" s="30"/>
      <c r="G48" s="30"/>
      <c r="H48" s="30"/>
    </row>
    <row r="49" spans="1:9" x14ac:dyDescent="0.2">
      <c r="A49" s="32" t="s">
        <v>94</v>
      </c>
      <c r="B49" s="32" t="s">
        <v>91</v>
      </c>
      <c r="C49" s="32" t="s">
        <v>92</v>
      </c>
      <c r="D49" s="32"/>
      <c r="E49" s="32"/>
      <c r="F49" s="32"/>
      <c r="G49" s="32"/>
      <c r="H49" s="32"/>
    </row>
    <row r="50" spans="1:9" x14ac:dyDescent="0.2">
      <c r="A50" s="33">
        <v>1214</v>
      </c>
      <c r="B50" s="31" t="s">
        <v>160</v>
      </c>
      <c r="C50" s="34">
        <v>0</v>
      </c>
    </row>
    <row r="52" spans="1:9" x14ac:dyDescent="0.2">
      <c r="A52" s="30" t="s">
        <v>109</v>
      </c>
      <c r="B52" s="30"/>
      <c r="C52" s="30"/>
      <c r="D52" s="30"/>
      <c r="E52" s="30"/>
      <c r="F52" s="30"/>
      <c r="G52" s="30"/>
      <c r="H52" s="30"/>
      <c r="I52" s="30"/>
    </row>
    <row r="53" spans="1:9" x14ac:dyDescent="0.2">
      <c r="A53" s="32" t="s">
        <v>94</v>
      </c>
      <c r="B53" s="32" t="s">
        <v>91</v>
      </c>
      <c r="C53" s="32" t="s">
        <v>92</v>
      </c>
      <c r="D53" s="32" t="s">
        <v>106</v>
      </c>
      <c r="E53" s="32" t="s">
        <v>107</v>
      </c>
      <c r="F53" s="32" t="s">
        <v>99</v>
      </c>
      <c r="G53" s="32" t="s">
        <v>161</v>
      </c>
      <c r="H53" s="32" t="s">
        <v>108</v>
      </c>
      <c r="I53" s="32" t="s">
        <v>162</v>
      </c>
    </row>
    <row r="54" spans="1:9" x14ac:dyDescent="0.2">
      <c r="A54" s="33">
        <v>1230</v>
      </c>
      <c r="B54" s="31" t="s">
        <v>163</v>
      </c>
      <c r="C54" s="34">
        <f>SUM(C55:C61)</f>
        <v>287051568.95000005</v>
      </c>
      <c r="D54" s="34">
        <f>SUM(D55:D61)</f>
        <v>0</v>
      </c>
      <c r="E54" s="34">
        <f>SUM(E55:E61)</f>
        <v>0</v>
      </c>
    </row>
    <row r="55" spans="1:9" x14ac:dyDescent="0.2">
      <c r="A55" s="33">
        <v>1231</v>
      </c>
      <c r="B55" s="31" t="s">
        <v>164</v>
      </c>
      <c r="C55" s="34">
        <v>14000000</v>
      </c>
      <c r="D55" s="34">
        <v>0</v>
      </c>
      <c r="E55" s="34">
        <v>0</v>
      </c>
    </row>
    <row r="56" spans="1:9" x14ac:dyDescent="0.2">
      <c r="A56" s="33">
        <v>1232</v>
      </c>
      <c r="B56" s="31" t="s">
        <v>165</v>
      </c>
      <c r="C56" s="34">
        <v>0</v>
      </c>
      <c r="D56" s="34">
        <v>0</v>
      </c>
      <c r="E56" s="34">
        <v>0</v>
      </c>
    </row>
    <row r="57" spans="1:9" x14ac:dyDescent="0.2">
      <c r="A57" s="33">
        <v>1233</v>
      </c>
      <c r="B57" s="31" t="s">
        <v>166</v>
      </c>
      <c r="C57" s="34">
        <v>74737729.200000003</v>
      </c>
      <c r="D57" s="34">
        <v>0</v>
      </c>
      <c r="E57" s="34">
        <v>0</v>
      </c>
    </row>
    <row r="58" spans="1:9" x14ac:dyDescent="0.2">
      <c r="A58" s="33">
        <v>1234</v>
      </c>
      <c r="B58" s="31" t="s">
        <v>167</v>
      </c>
      <c r="C58" s="34">
        <v>0</v>
      </c>
      <c r="D58" s="34">
        <v>0</v>
      </c>
      <c r="E58" s="34">
        <v>0</v>
      </c>
    </row>
    <row r="59" spans="1:9" x14ac:dyDescent="0.2">
      <c r="A59" s="33">
        <v>1235</v>
      </c>
      <c r="B59" s="31" t="s">
        <v>168</v>
      </c>
      <c r="C59" s="34">
        <v>558272.79</v>
      </c>
      <c r="D59" s="34">
        <v>0</v>
      </c>
      <c r="E59" s="34">
        <v>0</v>
      </c>
    </row>
    <row r="60" spans="1:9" x14ac:dyDescent="0.2">
      <c r="A60" s="33">
        <v>1236</v>
      </c>
      <c r="B60" s="31" t="s">
        <v>169</v>
      </c>
      <c r="C60" s="34">
        <v>197755566.96000001</v>
      </c>
      <c r="D60" s="34">
        <v>0</v>
      </c>
      <c r="E60" s="34">
        <v>0</v>
      </c>
    </row>
    <row r="61" spans="1:9" x14ac:dyDescent="0.2">
      <c r="A61" s="33">
        <v>1239</v>
      </c>
      <c r="B61" s="31" t="s">
        <v>170</v>
      </c>
      <c r="C61" s="34">
        <v>0</v>
      </c>
      <c r="D61" s="34">
        <v>0</v>
      </c>
      <c r="E61" s="34">
        <v>0</v>
      </c>
    </row>
    <row r="62" spans="1:9" x14ac:dyDescent="0.2">
      <c r="A62" s="33">
        <v>1240</v>
      </c>
      <c r="B62" s="31" t="s">
        <v>171</v>
      </c>
      <c r="C62" s="34">
        <f>SUM(C63:C70)</f>
        <v>121917993.19</v>
      </c>
      <c r="D62" s="34">
        <f t="shared" ref="D62:E62" si="0">SUM(D63:D70)</f>
        <v>0</v>
      </c>
      <c r="E62" s="34">
        <f t="shared" si="0"/>
        <v>92822023.99000001</v>
      </c>
    </row>
    <row r="63" spans="1:9" x14ac:dyDescent="0.2">
      <c r="A63" s="33">
        <v>1241</v>
      </c>
      <c r="B63" s="31" t="s">
        <v>172</v>
      </c>
      <c r="C63" s="34">
        <v>48553082.009999998</v>
      </c>
      <c r="D63" s="34">
        <v>0</v>
      </c>
      <c r="E63" s="34">
        <v>38264300.259999998</v>
      </c>
    </row>
    <row r="64" spans="1:9" x14ac:dyDescent="0.2">
      <c r="A64" s="33">
        <v>1242</v>
      </c>
      <c r="B64" s="31" t="s">
        <v>173</v>
      </c>
      <c r="C64" s="34">
        <v>10066491.539999999</v>
      </c>
      <c r="D64" s="34">
        <v>0</v>
      </c>
      <c r="E64" s="34">
        <v>6907407.4400000004</v>
      </c>
    </row>
    <row r="65" spans="1:9" x14ac:dyDescent="0.2">
      <c r="A65" s="33">
        <v>1243</v>
      </c>
      <c r="B65" s="31" t="s">
        <v>174</v>
      </c>
      <c r="C65" s="34">
        <v>7348754.0599999996</v>
      </c>
      <c r="D65" s="34">
        <v>0</v>
      </c>
      <c r="E65" s="34">
        <v>3485457.06</v>
      </c>
    </row>
    <row r="66" spans="1:9" x14ac:dyDescent="0.2">
      <c r="A66" s="33">
        <v>1244</v>
      </c>
      <c r="B66" s="31" t="s">
        <v>175</v>
      </c>
      <c r="C66" s="34">
        <v>7810455.9900000002</v>
      </c>
      <c r="D66" s="34">
        <v>0</v>
      </c>
      <c r="E66" s="34">
        <v>5746129.9900000002</v>
      </c>
    </row>
    <row r="67" spans="1:9" x14ac:dyDescent="0.2">
      <c r="A67" s="33">
        <v>1245</v>
      </c>
      <c r="B67" s="31" t="s">
        <v>176</v>
      </c>
      <c r="C67" s="34">
        <v>237940.35</v>
      </c>
      <c r="D67" s="34">
        <v>0</v>
      </c>
      <c r="E67" s="34">
        <v>12586</v>
      </c>
    </row>
    <row r="68" spans="1:9" x14ac:dyDescent="0.2">
      <c r="A68" s="33">
        <v>1246</v>
      </c>
      <c r="B68" s="31" t="s">
        <v>177</v>
      </c>
      <c r="C68" s="34">
        <v>47881269.240000002</v>
      </c>
      <c r="D68" s="34">
        <v>0</v>
      </c>
      <c r="E68" s="34">
        <v>38406143.240000002</v>
      </c>
    </row>
    <row r="69" spans="1:9" x14ac:dyDescent="0.2">
      <c r="A69" s="33">
        <v>1247</v>
      </c>
      <c r="B69" s="31" t="s">
        <v>178</v>
      </c>
      <c r="C69" s="34">
        <v>20000</v>
      </c>
      <c r="D69" s="34">
        <v>0</v>
      </c>
      <c r="E69" s="34">
        <v>0</v>
      </c>
    </row>
    <row r="70" spans="1:9" x14ac:dyDescent="0.2">
      <c r="A70" s="33">
        <v>1248</v>
      </c>
      <c r="B70" s="31" t="s">
        <v>179</v>
      </c>
      <c r="C70" s="34">
        <v>0</v>
      </c>
      <c r="D70" s="34">
        <v>0</v>
      </c>
      <c r="E70" s="34">
        <v>0</v>
      </c>
    </row>
    <row r="72" spans="1:9" x14ac:dyDescent="0.2">
      <c r="A72" s="30" t="s">
        <v>110</v>
      </c>
      <c r="B72" s="30"/>
      <c r="C72" s="30"/>
      <c r="D72" s="30"/>
      <c r="E72" s="30"/>
      <c r="F72" s="30"/>
      <c r="G72" s="30"/>
      <c r="H72" s="30"/>
      <c r="I72" s="30"/>
    </row>
    <row r="73" spans="1:9" x14ac:dyDescent="0.2">
      <c r="A73" s="32" t="s">
        <v>94</v>
      </c>
      <c r="B73" s="32" t="s">
        <v>91</v>
      </c>
      <c r="C73" s="32" t="s">
        <v>92</v>
      </c>
      <c r="D73" s="32" t="s">
        <v>111</v>
      </c>
      <c r="E73" s="32" t="s">
        <v>180</v>
      </c>
      <c r="F73" s="32" t="s">
        <v>99</v>
      </c>
      <c r="G73" s="32" t="s">
        <v>161</v>
      </c>
      <c r="H73" s="32" t="s">
        <v>108</v>
      </c>
      <c r="I73" s="32" t="s">
        <v>162</v>
      </c>
    </row>
    <row r="74" spans="1:9" x14ac:dyDescent="0.2">
      <c r="A74" s="33">
        <v>1250</v>
      </c>
      <c r="B74" s="31" t="s">
        <v>181</v>
      </c>
      <c r="C74" s="34">
        <f>SUM(C75:C79)</f>
        <v>0</v>
      </c>
      <c r="D74" s="34">
        <f>SUM(D75:D79)</f>
        <v>0</v>
      </c>
      <c r="E74" s="34">
        <f>SUM(E75:E79)</f>
        <v>0</v>
      </c>
      <c r="F74" s="34"/>
    </row>
    <row r="75" spans="1:9" x14ac:dyDescent="0.2">
      <c r="A75" s="33">
        <v>1251</v>
      </c>
      <c r="B75" s="31" t="s">
        <v>182</v>
      </c>
      <c r="C75" s="34">
        <v>0</v>
      </c>
      <c r="D75" s="34">
        <v>0</v>
      </c>
      <c r="E75" s="34">
        <v>0</v>
      </c>
      <c r="F75" s="34"/>
    </row>
    <row r="76" spans="1:9" x14ac:dyDescent="0.2">
      <c r="A76" s="33">
        <v>1252</v>
      </c>
      <c r="B76" s="31" t="s">
        <v>183</v>
      </c>
      <c r="C76" s="34">
        <v>0</v>
      </c>
      <c r="D76" s="34">
        <v>0</v>
      </c>
      <c r="E76" s="34">
        <v>0</v>
      </c>
      <c r="F76" s="34"/>
    </row>
    <row r="77" spans="1:9" x14ac:dyDescent="0.2">
      <c r="A77" s="33">
        <v>1253</v>
      </c>
      <c r="B77" s="31" t="s">
        <v>184</v>
      </c>
      <c r="C77" s="34">
        <v>0</v>
      </c>
      <c r="D77" s="34">
        <v>0</v>
      </c>
      <c r="E77" s="34">
        <v>0</v>
      </c>
      <c r="F77" s="34"/>
    </row>
    <row r="78" spans="1:9" x14ac:dyDescent="0.2">
      <c r="A78" s="33">
        <v>1254</v>
      </c>
      <c r="B78" s="31" t="s">
        <v>185</v>
      </c>
      <c r="C78" s="34">
        <v>0</v>
      </c>
      <c r="D78" s="34">
        <v>0</v>
      </c>
      <c r="E78" s="34">
        <v>0</v>
      </c>
      <c r="F78" s="34"/>
    </row>
    <row r="79" spans="1:9" x14ac:dyDescent="0.2">
      <c r="A79" s="33">
        <v>1259</v>
      </c>
      <c r="B79" s="31" t="s">
        <v>186</v>
      </c>
      <c r="C79" s="34">
        <v>0</v>
      </c>
      <c r="D79" s="34">
        <v>0</v>
      </c>
      <c r="E79" s="34">
        <v>0</v>
      </c>
      <c r="F79" s="34"/>
    </row>
    <row r="80" spans="1:9" x14ac:dyDescent="0.2">
      <c r="A80" s="33">
        <v>1270</v>
      </c>
      <c r="B80" s="31" t="s">
        <v>187</v>
      </c>
      <c r="C80" s="34">
        <f>SUM(C81:C86)</f>
        <v>0</v>
      </c>
      <c r="D80" s="34">
        <f>SUM(D81:D86)</f>
        <v>0</v>
      </c>
      <c r="E80" s="34">
        <f>SUM(E81:E86)</f>
        <v>0</v>
      </c>
      <c r="F80" s="34"/>
    </row>
    <row r="81" spans="1:8" x14ac:dyDescent="0.2">
      <c r="A81" s="33">
        <v>1271</v>
      </c>
      <c r="B81" s="31" t="s">
        <v>188</v>
      </c>
      <c r="C81" s="34">
        <v>0</v>
      </c>
      <c r="D81" s="34">
        <v>0</v>
      </c>
      <c r="E81" s="34">
        <v>0</v>
      </c>
      <c r="F81" s="34"/>
    </row>
    <row r="82" spans="1:8" x14ac:dyDescent="0.2">
      <c r="A82" s="33">
        <v>1272</v>
      </c>
      <c r="B82" s="31" t="s">
        <v>189</v>
      </c>
      <c r="C82" s="34">
        <v>0</v>
      </c>
      <c r="D82" s="34">
        <v>0</v>
      </c>
      <c r="E82" s="34">
        <v>0</v>
      </c>
      <c r="F82" s="34"/>
    </row>
    <row r="83" spans="1:8" x14ac:dyDescent="0.2">
      <c r="A83" s="33">
        <v>1273</v>
      </c>
      <c r="B83" s="31" t="s">
        <v>190</v>
      </c>
      <c r="C83" s="34">
        <v>0</v>
      </c>
      <c r="D83" s="34">
        <v>0</v>
      </c>
      <c r="E83" s="34">
        <v>0</v>
      </c>
      <c r="F83" s="34"/>
    </row>
    <row r="84" spans="1:8" x14ac:dyDescent="0.2">
      <c r="A84" s="33">
        <v>1274</v>
      </c>
      <c r="B84" s="31" t="s">
        <v>191</v>
      </c>
      <c r="C84" s="34">
        <v>0</v>
      </c>
      <c r="D84" s="34">
        <v>0</v>
      </c>
      <c r="E84" s="34">
        <v>0</v>
      </c>
      <c r="F84" s="34"/>
    </row>
    <row r="85" spans="1:8" x14ac:dyDescent="0.2">
      <c r="A85" s="33">
        <v>1275</v>
      </c>
      <c r="B85" s="31" t="s">
        <v>192</v>
      </c>
      <c r="C85" s="34">
        <v>0</v>
      </c>
      <c r="D85" s="34">
        <v>0</v>
      </c>
      <c r="E85" s="34">
        <v>0</v>
      </c>
      <c r="F85" s="34"/>
    </row>
    <row r="86" spans="1:8" x14ac:dyDescent="0.2">
      <c r="A86" s="33">
        <v>1279</v>
      </c>
      <c r="B86" s="31" t="s">
        <v>193</v>
      </c>
      <c r="C86" s="34">
        <v>0</v>
      </c>
      <c r="D86" s="34">
        <v>0</v>
      </c>
      <c r="E86" s="34">
        <v>0</v>
      </c>
      <c r="F86" s="34"/>
    </row>
    <row r="88" spans="1:8" x14ac:dyDescent="0.2">
      <c r="A88" s="30" t="s">
        <v>112</v>
      </c>
      <c r="B88" s="30"/>
      <c r="C88" s="30"/>
      <c r="D88" s="30"/>
      <c r="E88" s="30"/>
      <c r="F88" s="30"/>
      <c r="G88" s="30"/>
      <c r="H88" s="30"/>
    </row>
    <row r="89" spans="1:8" x14ac:dyDescent="0.2">
      <c r="A89" s="32" t="s">
        <v>94</v>
      </c>
      <c r="B89" s="32" t="s">
        <v>91</v>
      </c>
      <c r="C89" s="32" t="s">
        <v>92</v>
      </c>
      <c r="D89" s="32" t="s">
        <v>194</v>
      </c>
      <c r="E89" s="32"/>
      <c r="F89" s="32"/>
      <c r="G89" s="32"/>
      <c r="H89" s="32"/>
    </row>
    <row r="90" spans="1:8" x14ac:dyDescent="0.2">
      <c r="A90" s="33">
        <v>1160</v>
      </c>
      <c r="B90" s="31" t="s">
        <v>195</v>
      </c>
      <c r="C90" s="34">
        <f>SUM(C91:C92)</f>
        <v>0</v>
      </c>
    </row>
    <row r="91" spans="1:8" x14ac:dyDescent="0.2">
      <c r="A91" s="33">
        <v>1161</v>
      </c>
      <c r="B91" s="31" t="s">
        <v>196</v>
      </c>
      <c r="C91" s="34">
        <v>0</v>
      </c>
    </row>
    <row r="92" spans="1:8" x14ac:dyDescent="0.2">
      <c r="A92" s="33">
        <v>1162</v>
      </c>
      <c r="B92" s="31" t="s">
        <v>197</v>
      </c>
      <c r="C92" s="34">
        <v>0</v>
      </c>
    </row>
    <row r="93" spans="1:8" x14ac:dyDescent="0.2">
      <c r="C93" s="34"/>
    </row>
    <row r="94" spans="1:8" x14ac:dyDescent="0.2">
      <c r="A94" s="30" t="s">
        <v>514</v>
      </c>
      <c r="B94" s="30"/>
      <c r="C94" s="35"/>
      <c r="D94" s="30"/>
      <c r="E94" s="30"/>
      <c r="F94" s="30"/>
      <c r="G94" s="30"/>
      <c r="H94" s="30"/>
    </row>
    <row r="95" spans="1:8" x14ac:dyDescent="0.2">
      <c r="A95" s="32" t="s">
        <v>94</v>
      </c>
      <c r="B95" s="32" t="s">
        <v>91</v>
      </c>
      <c r="C95" s="36" t="s">
        <v>92</v>
      </c>
      <c r="D95" s="32" t="s">
        <v>140</v>
      </c>
      <c r="E95" s="32"/>
      <c r="F95" s="32"/>
      <c r="G95" s="32"/>
      <c r="H95" s="32"/>
    </row>
    <row r="96" spans="1:8" x14ac:dyDescent="0.2">
      <c r="A96" s="33">
        <v>1190</v>
      </c>
      <c r="B96" s="31" t="s">
        <v>522</v>
      </c>
      <c r="C96" s="34">
        <f>SUM(C97:C100)</f>
        <v>0</v>
      </c>
    </row>
    <row r="97" spans="1:8" x14ac:dyDescent="0.2">
      <c r="A97" s="33">
        <v>1191</v>
      </c>
      <c r="B97" s="31" t="s">
        <v>515</v>
      </c>
      <c r="C97" s="34">
        <v>0</v>
      </c>
    </row>
    <row r="98" spans="1:8" x14ac:dyDescent="0.2">
      <c r="A98" s="33">
        <v>1192</v>
      </c>
      <c r="B98" s="31" t="s">
        <v>516</v>
      </c>
      <c r="C98" s="34">
        <v>0</v>
      </c>
    </row>
    <row r="99" spans="1:8" x14ac:dyDescent="0.2">
      <c r="A99" s="33">
        <v>1193</v>
      </c>
      <c r="B99" s="31" t="s">
        <v>517</v>
      </c>
      <c r="C99" s="34">
        <v>0</v>
      </c>
    </row>
    <row r="100" spans="1:8" x14ac:dyDescent="0.2">
      <c r="A100" s="33">
        <v>1194</v>
      </c>
      <c r="B100" s="31" t="s">
        <v>518</v>
      </c>
      <c r="C100" s="34">
        <v>0</v>
      </c>
    </row>
    <row r="101" spans="1:8" x14ac:dyDescent="0.2">
      <c r="A101" s="30" t="s">
        <v>553</v>
      </c>
      <c r="C101" s="34"/>
    </row>
    <row r="102" spans="1:8" x14ac:dyDescent="0.2">
      <c r="A102" s="32" t="s">
        <v>94</v>
      </c>
      <c r="B102" s="32" t="s">
        <v>91</v>
      </c>
      <c r="C102" s="36" t="s">
        <v>92</v>
      </c>
      <c r="D102" s="32" t="s">
        <v>140</v>
      </c>
      <c r="E102" s="32"/>
      <c r="F102" s="32"/>
      <c r="G102" s="32"/>
      <c r="H102" s="32"/>
    </row>
    <row r="103" spans="1:8" x14ac:dyDescent="0.2">
      <c r="A103" s="33">
        <v>1290</v>
      </c>
      <c r="B103" s="31" t="s">
        <v>198</v>
      </c>
      <c r="C103" s="34">
        <f>SUM(C104:C106)</f>
        <v>0</v>
      </c>
    </row>
    <row r="104" spans="1:8" x14ac:dyDescent="0.2">
      <c r="A104" s="33">
        <v>1291</v>
      </c>
      <c r="B104" s="31" t="s">
        <v>199</v>
      </c>
      <c r="C104" s="34">
        <v>0</v>
      </c>
    </row>
    <row r="105" spans="1:8" x14ac:dyDescent="0.2">
      <c r="A105" s="33">
        <v>1292</v>
      </c>
      <c r="B105" s="31" t="s">
        <v>200</v>
      </c>
      <c r="C105" s="34">
        <v>0</v>
      </c>
    </row>
    <row r="106" spans="1:8" x14ac:dyDescent="0.2">
      <c r="A106" s="33">
        <v>1293</v>
      </c>
      <c r="B106" s="31" t="s">
        <v>201</v>
      </c>
      <c r="C106" s="34">
        <v>0</v>
      </c>
    </row>
    <row r="108" spans="1:8" x14ac:dyDescent="0.2">
      <c r="A108" s="30" t="s">
        <v>113</v>
      </c>
      <c r="B108" s="30"/>
      <c r="C108" s="30"/>
      <c r="D108" s="30"/>
      <c r="E108" s="30"/>
      <c r="F108" s="30"/>
      <c r="G108" s="30"/>
      <c r="H108" s="30"/>
    </row>
    <row r="109" spans="1:8" x14ac:dyDescent="0.2">
      <c r="A109" s="32" t="s">
        <v>94</v>
      </c>
      <c r="B109" s="32" t="s">
        <v>91</v>
      </c>
      <c r="C109" s="32" t="s">
        <v>92</v>
      </c>
      <c r="D109" s="32" t="s">
        <v>136</v>
      </c>
      <c r="E109" s="32" t="s">
        <v>137</v>
      </c>
      <c r="F109" s="32" t="s">
        <v>138</v>
      </c>
      <c r="G109" s="32" t="s">
        <v>202</v>
      </c>
      <c r="H109" s="32" t="s">
        <v>203</v>
      </c>
    </row>
    <row r="110" spans="1:8" x14ac:dyDescent="0.2">
      <c r="A110" s="33">
        <v>2110</v>
      </c>
      <c r="B110" s="31" t="s">
        <v>204</v>
      </c>
      <c r="C110" s="34">
        <f>SUM(C111:C119)</f>
        <v>2123723.6999999997</v>
      </c>
      <c r="D110" s="34">
        <f>SUM(D111:D119)</f>
        <v>2123723.6999999997</v>
      </c>
      <c r="E110" s="34">
        <f>SUM(E111:E119)</f>
        <v>0</v>
      </c>
      <c r="F110" s="34">
        <f>SUM(F111:F119)</f>
        <v>0</v>
      </c>
      <c r="G110" s="34">
        <f>SUM(G111:G119)</f>
        <v>0</v>
      </c>
    </row>
    <row r="111" spans="1:8" x14ac:dyDescent="0.2">
      <c r="A111" s="33">
        <v>2111</v>
      </c>
      <c r="B111" s="31" t="s">
        <v>205</v>
      </c>
      <c r="C111" s="34">
        <v>809912.47</v>
      </c>
      <c r="D111" s="34">
        <f>C111</f>
        <v>809912.47</v>
      </c>
      <c r="E111" s="34">
        <v>0</v>
      </c>
      <c r="F111" s="34">
        <v>0</v>
      </c>
      <c r="G111" s="34">
        <v>0</v>
      </c>
    </row>
    <row r="112" spans="1:8" x14ac:dyDescent="0.2">
      <c r="A112" s="33">
        <v>2112</v>
      </c>
      <c r="B112" s="31" t="s">
        <v>206</v>
      </c>
      <c r="C112" s="34">
        <v>0</v>
      </c>
      <c r="D112" s="34">
        <f t="shared" ref="D112:D119" si="1">C112</f>
        <v>0</v>
      </c>
      <c r="E112" s="34">
        <v>0</v>
      </c>
      <c r="F112" s="34">
        <v>0</v>
      </c>
      <c r="G112" s="34">
        <v>0</v>
      </c>
    </row>
    <row r="113" spans="1:8" x14ac:dyDescent="0.2">
      <c r="A113" s="33">
        <v>2113</v>
      </c>
      <c r="B113" s="31" t="s">
        <v>207</v>
      </c>
      <c r="C113" s="34">
        <v>0</v>
      </c>
      <c r="D113" s="34">
        <f t="shared" si="1"/>
        <v>0</v>
      </c>
      <c r="E113" s="34">
        <v>0</v>
      </c>
      <c r="F113" s="34">
        <v>0</v>
      </c>
      <c r="G113" s="34">
        <v>0</v>
      </c>
    </row>
    <row r="114" spans="1:8" x14ac:dyDescent="0.2">
      <c r="A114" s="33">
        <v>2114</v>
      </c>
      <c r="B114" s="31" t="s">
        <v>208</v>
      </c>
      <c r="C114" s="34">
        <v>0</v>
      </c>
      <c r="D114" s="34">
        <f t="shared" si="1"/>
        <v>0</v>
      </c>
      <c r="E114" s="34">
        <v>0</v>
      </c>
      <c r="F114" s="34">
        <v>0</v>
      </c>
      <c r="G114" s="34">
        <v>0</v>
      </c>
    </row>
    <row r="115" spans="1:8" x14ac:dyDescent="0.2">
      <c r="A115" s="33">
        <v>2115</v>
      </c>
      <c r="B115" s="31" t="s">
        <v>209</v>
      </c>
      <c r="C115" s="34">
        <v>0</v>
      </c>
      <c r="D115" s="34">
        <f t="shared" si="1"/>
        <v>0</v>
      </c>
      <c r="E115" s="34">
        <v>0</v>
      </c>
      <c r="F115" s="34">
        <v>0</v>
      </c>
      <c r="G115" s="34">
        <v>0</v>
      </c>
    </row>
    <row r="116" spans="1:8" x14ac:dyDescent="0.2">
      <c r="A116" s="33">
        <v>2116</v>
      </c>
      <c r="B116" s="31" t="s">
        <v>210</v>
      </c>
      <c r="C116" s="34">
        <v>0</v>
      </c>
      <c r="D116" s="34">
        <f t="shared" si="1"/>
        <v>0</v>
      </c>
      <c r="E116" s="34">
        <v>0</v>
      </c>
      <c r="F116" s="34">
        <v>0</v>
      </c>
      <c r="G116" s="34">
        <v>0</v>
      </c>
    </row>
    <row r="117" spans="1:8" x14ac:dyDescent="0.2">
      <c r="A117" s="33">
        <v>2117</v>
      </c>
      <c r="B117" s="31" t="s">
        <v>211</v>
      </c>
      <c r="C117" s="34">
        <v>1313649.21</v>
      </c>
      <c r="D117" s="34">
        <f t="shared" si="1"/>
        <v>1313649.21</v>
      </c>
      <c r="E117" s="34">
        <v>0</v>
      </c>
      <c r="F117" s="34">
        <v>0</v>
      </c>
      <c r="G117" s="34">
        <v>0</v>
      </c>
    </row>
    <row r="118" spans="1:8" x14ac:dyDescent="0.2">
      <c r="A118" s="33">
        <v>2118</v>
      </c>
      <c r="B118" s="31" t="s">
        <v>212</v>
      </c>
      <c r="C118" s="34">
        <v>0</v>
      </c>
      <c r="D118" s="34">
        <f t="shared" si="1"/>
        <v>0</v>
      </c>
      <c r="E118" s="34">
        <v>0</v>
      </c>
      <c r="F118" s="34">
        <v>0</v>
      </c>
      <c r="G118" s="34">
        <v>0</v>
      </c>
    </row>
    <row r="119" spans="1:8" x14ac:dyDescent="0.2">
      <c r="A119" s="33">
        <v>2119</v>
      </c>
      <c r="B119" s="31" t="s">
        <v>213</v>
      </c>
      <c r="C119" s="34">
        <v>162.02000000000001</v>
      </c>
      <c r="D119" s="34">
        <f t="shared" si="1"/>
        <v>162.02000000000001</v>
      </c>
      <c r="E119" s="34">
        <v>0</v>
      </c>
      <c r="F119" s="34">
        <v>0</v>
      </c>
      <c r="G119" s="34">
        <v>0</v>
      </c>
    </row>
    <row r="120" spans="1:8" x14ac:dyDescent="0.2">
      <c r="A120" s="33">
        <v>2120</v>
      </c>
      <c r="B120" s="31" t="s">
        <v>214</v>
      </c>
      <c r="C120" s="34">
        <f>SUM(C121:C123)</f>
        <v>0</v>
      </c>
      <c r="D120" s="34">
        <f t="shared" ref="D120:G120" si="2">SUM(D121:D123)</f>
        <v>0</v>
      </c>
      <c r="E120" s="34">
        <f t="shared" si="2"/>
        <v>0</v>
      </c>
      <c r="F120" s="34">
        <f t="shared" si="2"/>
        <v>0</v>
      </c>
      <c r="G120" s="34">
        <f t="shared" si="2"/>
        <v>0</v>
      </c>
    </row>
    <row r="121" spans="1:8" x14ac:dyDescent="0.2">
      <c r="A121" s="33">
        <v>2121</v>
      </c>
      <c r="B121" s="31" t="s">
        <v>215</v>
      </c>
      <c r="C121" s="34">
        <v>0</v>
      </c>
      <c r="D121" s="34">
        <f>C121</f>
        <v>0</v>
      </c>
      <c r="E121" s="34">
        <v>0</v>
      </c>
      <c r="F121" s="34">
        <v>0</v>
      </c>
      <c r="G121" s="34">
        <v>0</v>
      </c>
    </row>
    <row r="122" spans="1:8" x14ac:dyDescent="0.2">
      <c r="A122" s="33">
        <v>2122</v>
      </c>
      <c r="B122" s="31" t="s">
        <v>216</v>
      </c>
      <c r="C122" s="34">
        <v>0</v>
      </c>
      <c r="D122" s="34">
        <f t="shared" ref="D122:D123" si="3">C122</f>
        <v>0</v>
      </c>
      <c r="E122" s="34">
        <v>0</v>
      </c>
      <c r="F122" s="34">
        <v>0</v>
      </c>
      <c r="G122" s="34">
        <v>0</v>
      </c>
    </row>
    <row r="123" spans="1:8" x14ac:dyDescent="0.2">
      <c r="A123" s="33">
        <v>2129</v>
      </c>
      <c r="B123" s="31" t="s">
        <v>217</v>
      </c>
      <c r="C123" s="34">
        <v>0</v>
      </c>
      <c r="D123" s="34">
        <f t="shared" si="3"/>
        <v>0</v>
      </c>
      <c r="E123" s="34">
        <v>0</v>
      </c>
      <c r="F123" s="34">
        <v>0</v>
      </c>
      <c r="G123" s="34">
        <v>0</v>
      </c>
    </row>
    <row r="124" spans="1:8" x14ac:dyDescent="0.2">
      <c r="C124" s="34"/>
      <c r="D124" s="34"/>
      <c r="E124" s="34"/>
      <c r="F124" s="34"/>
      <c r="G124" s="34"/>
    </row>
    <row r="125" spans="1:8" x14ac:dyDescent="0.2">
      <c r="A125" s="30" t="s">
        <v>114</v>
      </c>
      <c r="B125" s="30"/>
      <c r="C125" s="30"/>
      <c r="D125" s="30"/>
      <c r="E125" s="30"/>
      <c r="F125" s="30"/>
      <c r="G125" s="30"/>
      <c r="H125" s="30"/>
    </row>
    <row r="126" spans="1:8" x14ac:dyDescent="0.2">
      <c r="A126" s="32" t="s">
        <v>94</v>
      </c>
      <c r="B126" s="32" t="s">
        <v>91</v>
      </c>
      <c r="C126" s="32" t="s">
        <v>92</v>
      </c>
      <c r="D126" s="32" t="s">
        <v>95</v>
      </c>
      <c r="E126" s="32" t="s">
        <v>140</v>
      </c>
      <c r="F126" s="32"/>
      <c r="G126" s="32"/>
      <c r="H126" s="32"/>
    </row>
    <row r="127" spans="1:8" x14ac:dyDescent="0.2">
      <c r="A127" s="33">
        <v>2160</v>
      </c>
      <c r="B127" s="31" t="s">
        <v>218</v>
      </c>
      <c r="C127" s="34">
        <f>SUM(C128:C133)</f>
        <v>0</v>
      </c>
    </row>
    <row r="128" spans="1:8" x14ac:dyDescent="0.2">
      <c r="A128" s="33">
        <v>2161</v>
      </c>
      <c r="B128" s="31" t="s">
        <v>219</v>
      </c>
      <c r="C128" s="34">
        <v>0</v>
      </c>
    </row>
    <row r="129" spans="1:8" x14ac:dyDescent="0.2">
      <c r="A129" s="33">
        <v>2162</v>
      </c>
      <c r="B129" s="31" t="s">
        <v>220</v>
      </c>
      <c r="C129" s="34">
        <v>0</v>
      </c>
    </row>
    <row r="130" spans="1:8" x14ac:dyDescent="0.2">
      <c r="A130" s="33">
        <v>2163</v>
      </c>
      <c r="B130" s="31" t="s">
        <v>221</v>
      </c>
      <c r="C130" s="34">
        <v>0</v>
      </c>
    </row>
    <row r="131" spans="1:8" x14ac:dyDescent="0.2">
      <c r="A131" s="33">
        <v>2164</v>
      </c>
      <c r="B131" s="31" t="s">
        <v>222</v>
      </c>
      <c r="C131" s="34">
        <v>0</v>
      </c>
    </row>
    <row r="132" spans="1:8" x14ac:dyDescent="0.2">
      <c r="A132" s="33">
        <v>2165</v>
      </c>
      <c r="B132" s="31" t="s">
        <v>223</v>
      </c>
      <c r="C132" s="34">
        <v>0</v>
      </c>
    </row>
    <row r="133" spans="1:8" x14ac:dyDescent="0.2">
      <c r="A133" s="33">
        <v>2166</v>
      </c>
      <c r="B133" s="31" t="s">
        <v>224</v>
      </c>
      <c r="C133" s="34">
        <v>0</v>
      </c>
    </row>
    <row r="134" spans="1:8" x14ac:dyDescent="0.2">
      <c r="A134" s="33">
        <v>2250</v>
      </c>
      <c r="B134" s="31" t="s">
        <v>225</v>
      </c>
      <c r="C134" s="34">
        <f>SUM(C135:C140)</f>
        <v>0</v>
      </c>
    </row>
    <row r="135" spans="1:8" x14ac:dyDescent="0.2">
      <c r="A135" s="33">
        <v>2251</v>
      </c>
      <c r="B135" s="31" t="s">
        <v>226</v>
      </c>
      <c r="C135" s="34">
        <v>0</v>
      </c>
    </row>
    <row r="136" spans="1:8" x14ac:dyDescent="0.2">
      <c r="A136" s="33">
        <v>2252</v>
      </c>
      <c r="B136" s="31" t="s">
        <v>227</v>
      </c>
      <c r="C136" s="34">
        <v>0</v>
      </c>
    </row>
    <row r="137" spans="1:8" x14ac:dyDescent="0.2">
      <c r="A137" s="33">
        <v>2253</v>
      </c>
      <c r="B137" s="31" t="s">
        <v>228</v>
      </c>
      <c r="C137" s="34">
        <v>0</v>
      </c>
    </row>
    <row r="138" spans="1:8" x14ac:dyDescent="0.2">
      <c r="A138" s="33">
        <v>2254</v>
      </c>
      <c r="B138" s="31" t="s">
        <v>229</v>
      </c>
      <c r="C138" s="34">
        <v>0</v>
      </c>
    </row>
    <row r="139" spans="1:8" x14ac:dyDescent="0.2">
      <c r="A139" s="33">
        <v>2255</v>
      </c>
      <c r="B139" s="31" t="s">
        <v>230</v>
      </c>
      <c r="C139" s="34">
        <v>0</v>
      </c>
    </row>
    <row r="140" spans="1:8" x14ac:dyDescent="0.2">
      <c r="A140" s="33">
        <v>2256</v>
      </c>
      <c r="B140" s="31" t="s">
        <v>231</v>
      </c>
      <c r="C140" s="34">
        <v>0</v>
      </c>
    </row>
    <row r="142" spans="1:8" x14ac:dyDescent="0.2">
      <c r="A142" s="30" t="s">
        <v>115</v>
      </c>
      <c r="B142" s="30"/>
      <c r="C142" s="30"/>
      <c r="D142" s="30"/>
      <c r="E142" s="30"/>
      <c r="F142" s="30"/>
      <c r="G142" s="30"/>
      <c r="H142" s="30"/>
    </row>
    <row r="143" spans="1:8" x14ac:dyDescent="0.2">
      <c r="A143" s="37" t="s">
        <v>94</v>
      </c>
      <c r="B143" s="37" t="s">
        <v>91</v>
      </c>
      <c r="C143" s="37" t="s">
        <v>92</v>
      </c>
      <c r="D143" s="37" t="s">
        <v>95</v>
      </c>
      <c r="E143" s="37" t="s">
        <v>140</v>
      </c>
      <c r="F143" s="37"/>
      <c r="G143" s="37"/>
      <c r="H143" s="37"/>
    </row>
    <row r="144" spans="1:8" x14ac:dyDescent="0.2">
      <c r="A144" s="33">
        <v>2159</v>
      </c>
      <c r="B144" s="31" t="s">
        <v>232</v>
      </c>
      <c r="C144" s="34">
        <v>0</v>
      </c>
    </row>
    <row r="145" spans="1:4" x14ac:dyDescent="0.2">
      <c r="A145" s="33">
        <v>2199</v>
      </c>
      <c r="B145" s="31" t="s">
        <v>233</v>
      </c>
      <c r="C145" s="34">
        <v>0</v>
      </c>
    </row>
    <row r="146" spans="1:4" x14ac:dyDescent="0.2">
      <c r="A146" s="33">
        <v>2240</v>
      </c>
      <c r="B146" s="31" t="s">
        <v>234</v>
      </c>
      <c r="C146" s="34">
        <f>SUM(C147:C149)</f>
        <v>0</v>
      </c>
    </row>
    <row r="147" spans="1:4" x14ac:dyDescent="0.2">
      <c r="A147" s="33">
        <v>2241</v>
      </c>
      <c r="B147" s="31" t="s">
        <v>235</v>
      </c>
      <c r="C147" s="34">
        <v>0</v>
      </c>
    </row>
    <row r="148" spans="1:4" x14ac:dyDescent="0.2">
      <c r="A148" s="33">
        <v>2242</v>
      </c>
      <c r="B148" s="31" t="s">
        <v>236</v>
      </c>
      <c r="C148" s="34">
        <v>0</v>
      </c>
    </row>
    <row r="149" spans="1:4" x14ac:dyDescent="0.2">
      <c r="A149" s="33">
        <v>2249</v>
      </c>
      <c r="B149" s="31" t="s">
        <v>237</v>
      </c>
      <c r="C149" s="34">
        <v>0</v>
      </c>
    </row>
    <row r="150" spans="1:4" x14ac:dyDescent="0.2">
      <c r="C150" s="34"/>
    </row>
    <row r="151" spans="1:4" x14ac:dyDescent="0.2">
      <c r="A151" s="31" t="s">
        <v>552</v>
      </c>
    </row>
    <row r="154" spans="1:4" x14ac:dyDescent="0.2">
      <c r="B154" s="38"/>
      <c r="C154" s="38"/>
    </row>
    <row r="155" spans="1:4" x14ac:dyDescent="0.2">
      <c r="B155" s="38"/>
      <c r="C155" s="38"/>
    </row>
    <row r="156" spans="1:4" x14ac:dyDescent="0.2">
      <c r="B156" s="38" t="s">
        <v>581</v>
      </c>
      <c r="C156" s="38"/>
      <c r="D156" s="31" t="s">
        <v>583</v>
      </c>
    </row>
    <row r="157" spans="1:4" x14ac:dyDescent="0.2">
      <c r="B157" s="38" t="s">
        <v>582</v>
      </c>
      <c r="C157" s="38"/>
      <c r="D157" s="31" t="s">
        <v>584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75" orientation="landscape" r:id="rId1"/>
  <ignoredErrors>
    <ignoredError sqref="D120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8"/>
  <sheetViews>
    <sheetView topLeftCell="A199" zoomScaleNormal="100" workbookViewId="0">
      <selection activeCell="B233" sqref="B233"/>
    </sheetView>
  </sheetViews>
  <sheetFormatPr baseColWidth="10" defaultColWidth="9.140625" defaultRowHeight="12.75" x14ac:dyDescent="0.2"/>
  <cols>
    <col min="1" max="1" width="10" style="31" customWidth="1"/>
    <col min="2" max="2" width="66.5703125" style="31" customWidth="1"/>
    <col min="3" max="3" width="12.85546875" style="31" customWidth="1"/>
    <col min="4" max="4" width="8.7109375" style="31" customWidth="1"/>
    <col min="5" max="5" width="10.85546875" style="31" customWidth="1"/>
    <col min="6" max="16384" width="9.140625" style="31"/>
  </cols>
  <sheetData>
    <row r="1" spans="1:5" s="40" customFormat="1" ht="18.95" customHeight="1" x14ac:dyDescent="0.25">
      <c r="A1" s="39" t="s">
        <v>577</v>
      </c>
      <c r="B1" s="39"/>
      <c r="C1" s="39"/>
      <c r="D1" s="26" t="s">
        <v>532</v>
      </c>
      <c r="E1" s="27">
        <v>2022</v>
      </c>
    </row>
    <row r="2" spans="1:5" s="28" customFormat="1" ht="18.95" customHeight="1" x14ac:dyDescent="0.25">
      <c r="A2" s="39" t="s">
        <v>537</v>
      </c>
      <c r="B2" s="39"/>
      <c r="C2" s="39"/>
      <c r="D2" s="26" t="s">
        <v>533</v>
      </c>
      <c r="E2" s="27" t="s">
        <v>535</v>
      </c>
    </row>
    <row r="3" spans="1:5" s="28" customFormat="1" ht="18.95" customHeight="1" x14ac:dyDescent="0.25">
      <c r="A3" s="39" t="s">
        <v>578</v>
      </c>
      <c r="B3" s="39"/>
      <c r="C3" s="39"/>
      <c r="D3" s="26" t="s">
        <v>534</v>
      </c>
      <c r="E3" s="27">
        <v>1</v>
      </c>
    </row>
    <row r="4" spans="1:5" x14ac:dyDescent="0.2">
      <c r="A4" s="29" t="s">
        <v>129</v>
      </c>
      <c r="B4" s="30"/>
      <c r="C4" s="30"/>
      <c r="D4" s="30"/>
      <c r="E4" s="30"/>
    </row>
    <row r="6" spans="1:5" x14ac:dyDescent="0.2">
      <c r="A6" s="41" t="s">
        <v>503</v>
      </c>
      <c r="B6" s="41"/>
      <c r="C6" s="41"/>
      <c r="D6" s="41"/>
      <c r="E6" s="41"/>
    </row>
    <row r="7" spans="1:5" x14ac:dyDescent="0.2">
      <c r="A7" s="42" t="s">
        <v>94</v>
      </c>
      <c r="B7" s="42" t="s">
        <v>91</v>
      </c>
      <c r="C7" s="42" t="s">
        <v>92</v>
      </c>
      <c r="D7" s="42" t="s">
        <v>238</v>
      </c>
      <c r="E7" s="42"/>
    </row>
    <row r="8" spans="1:5" x14ac:dyDescent="0.2">
      <c r="A8" s="43">
        <v>4100</v>
      </c>
      <c r="B8" s="44" t="s">
        <v>239</v>
      </c>
      <c r="C8" s="45">
        <f>SUM(C9+C19+C25+C28+C34+C37+C46)</f>
        <v>6528477.7000000002</v>
      </c>
      <c r="D8" s="46"/>
      <c r="E8" s="47"/>
    </row>
    <row r="9" spans="1:5" x14ac:dyDescent="0.2">
      <c r="A9" s="43">
        <v>4110</v>
      </c>
      <c r="B9" s="44" t="s">
        <v>240</v>
      </c>
      <c r="C9" s="45">
        <f>SUM(C10:C18)</f>
        <v>0</v>
      </c>
      <c r="D9" s="46"/>
      <c r="E9" s="47"/>
    </row>
    <row r="10" spans="1:5" x14ac:dyDescent="0.2">
      <c r="A10" s="43">
        <v>4111</v>
      </c>
      <c r="B10" s="44" t="s">
        <v>241</v>
      </c>
      <c r="C10" s="45">
        <v>0</v>
      </c>
      <c r="D10" s="46"/>
      <c r="E10" s="47"/>
    </row>
    <row r="11" spans="1:5" x14ac:dyDescent="0.2">
      <c r="A11" s="43">
        <v>4112</v>
      </c>
      <c r="B11" s="44" t="s">
        <v>242</v>
      </c>
      <c r="C11" s="45">
        <v>0</v>
      </c>
      <c r="D11" s="46"/>
      <c r="E11" s="47"/>
    </row>
    <row r="12" spans="1:5" x14ac:dyDescent="0.2">
      <c r="A12" s="43">
        <v>4113</v>
      </c>
      <c r="B12" s="44" t="s">
        <v>243</v>
      </c>
      <c r="C12" s="45">
        <v>0</v>
      </c>
      <c r="D12" s="46"/>
      <c r="E12" s="47"/>
    </row>
    <row r="13" spans="1:5" x14ac:dyDescent="0.2">
      <c r="A13" s="43">
        <v>4114</v>
      </c>
      <c r="B13" s="44" t="s">
        <v>244</v>
      </c>
      <c r="C13" s="45">
        <v>0</v>
      </c>
      <c r="D13" s="46"/>
      <c r="E13" s="47"/>
    </row>
    <row r="14" spans="1:5" x14ac:dyDescent="0.2">
      <c r="A14" s="43">
        <v>4115</v>
      </c>
      <c r="B14" s="44" t="s">
        <v>245</v>
      </c>
      <c r="C14" s="45">
        <v>0</v>
      </c>
      <c r="D14" s="46"/>
      <c r="E14" s="47"/>
    </row>
    <row r="15" spans="1:5" x14ac:dyDescent="0.2">
      <c r="A15" s="43">
        <v>4116</v>
      </c>
      <c r="B15" s="44" t="s">
        <v>246</v>
      </c>
      <c r="C15" s="45">
        <v>0</v>
      </c>
      <c r="D15" s="46"/>
      <c r="E15" s="47"/>
    </row>
    <row r="16" spans="1:5" x14ac:dyDescent="0.2">
      <c r="A16" s="43">
        <v>4117</v>
      </c>
      <c r="B16" s="44" t="s">
        <v>247</v>
      </c>
      <c r="C16" s="45">
        <v>0</v>
      </c>
      <c r="D16" s="46"/>
      <c r="E16" s="47"/>
    </row>
    <row r="17" spans="1:5" ht="25.5" x14ac:dyDescent="0.2">
      <c r="A17" s="43">
        <v>4118</v>
      </c>
      <c r="B17" s="48" t="s">
        <v>427</v>
      </c>
      <c r="C17" s="45">
        <v>0</v>
      </c>
      <c r="D17" s="46"/>
      <c r="E17" s="47"/>
    </row>
    <row r="18" spans="1:5" x14ac:dyDescent="0.2">
      <c r="A18" s="43">
        <v>4119</v>
      </c>
      <c r="B18" s="44" t="s">
        <v>248</v>
      </c>
      <c r="C18" s="45">
        <v>0</v>
      </c>
      <c r="D18" s="46"/>
      <c r="E18" s="47"/>
    </row>
    <row r="19" spans="1:5" x14ac:dyDescent="0.2">
      <c r="A19" s="43">
        <v>4120</v>
      </c>
      <c r="B19" s="44" t="s">
        <v>249</v>
      </c>
      <c r="C19" s="45">
        <f>SUM(C20:C24)</f>
        <v>0</v>
      </c>
      <c r="D19" s="46"/>
      <c r="E19" s="47"/>
    </row>
    <row r="20" spans="1:5" x14ac:dyDescent="0.2">
      <c r="A20" s="43">
        <v>4121</v>
      </c>
      <c r="B20" s="44" t="s">
        <v>250</v>
      </c>
      <c r="C20" s="45">
        <v>0</v>
      </c>
      <c r="D20" s="46"/>
      <c r="E20" s="47"/>
    </row>
    <row r="21" spans="1:5" x14ac:dyDescent="0.2">
      <c r="A21" s="43">
        <v>4122</v>
      </c>
      <c r="B21" s="44" t="s">
        <v>428</v>
      </c>
      <c r="C21" s="45">
        <v>0</v>
      </c>
      <c r="D21" s="46"/>
      <c r="E21" s="47"/>
    </row>
    <row r="22" spans="1:5" x14ac:dyDescent="0.2">
      <c r="A22" s="43">
        <v>4123</v>
      </c>
      <c r="B22" s="44" t="s">
        <v>251</v>
      </c>
      <c r="C22" s="45">
        <v>0</v>
      </c>
      <c r="D22" s="46"/>
      <c r="E22" s="47"/>
    </row>
    <row r="23" spans="1:5" x14ac:dyDescent="0.2">
      <c r="A23" s="43">
        <v>4124</v>
      </c>
      <c r="B23" s="44" t="s">
        <v>252</v>
      </c>
      <c r="C23" s="45">
        <v>0</v>
      </c>
      <c r="D23" s="46"/>
      <c r="E23" s="47"/>
    </row>
    <row r="24" spans="1:5" x14ac:dyDescent="0.2">
      <c r="A24" s="43">
        <v>4129</v>
      </c>
      <c r="B24" s="44" t="s">
        <v>253</v>
      </c>
      <c r="C24" s="45">
        <v>0</v>
      </c>
      <c r="D24" s="46"/>
      <c r="E24" s="47"/>
    </row>
    <row r="25" spans="1:5" x14ac:dyDescent="0.2">
      <c r="A25" s="43">
        <v>4130</v>
      </c>
      <c r="B25" s="44" t="s">
        <v>254</v>
      </c>
      <c r="C25" s="45">
        <f>SUM(C26:C27)</f>
        <v>0</v>
      </c>
      <c r="D25" s="46"/>
      <c r="E25" s="47"/>
    </row>
    <row r="26" spans="1:5" x14ac:dyDescent="0.2">
      <c r="A26" s="43">
        <v>4131</v>
      </c>
      <c r="B26" s="44" t="s">
        <v>255</v>
      </c>
      <c r="C26" s="45">
        <v>0</v>
      </c>
      <c r="D26" s="46"/>
      <c r="E26" s="47"/>
    </row>
    <row r="27" spans="1:5" ht="25.5" x14ac:dyDescent="0.2">
      <c r="A27" s="43">
        <v>4132</v>
      </c>
      <c r="B27" s="48" t="s">
        <v>429</v>
      </c>
      <c r="C27" s="45">
        <v>0</v>
      </c>
      <c r="D27" s="46"/>
      <c r="E27" s="47"/>
    </row>
    <row r="28" spans="1:5" x14ac:dyDescent="0.2">
      <c r="A28" s="43">
        <v>4140</v>
      </c>
      <c r="B28" s="44" t="s">
        <v>256</v>
      </c>
      <c r="C28" s="45">
        <f>SUM(C29:C33)</f>
        <v>0</v>
      </c>
      <c r="D28" s="46"/>
      <c r="E28" s="47"/>
    </row>
    <row r="29" spans="1:5" x14ac:dyDescent="0.2">
      <c r="A29" s="43">
        <v>4141</v>
      </c>
      <c r="B29" s="44" t="s">
        <v>257</v>
      </c>
      <c r="C29" s="45">
        <v>0</v>
      </c>
      <c r="D29" s="46"/>
      <c r="E29" s="47"/>
    </row>
    <row r="30" spans="1:5" x14ac:dyDescent="0.2">
      <c r="A30" s="43">
        <v>4143</v>
      </c>
      <c r="B30" s="44" t="s">
        <v>258</v>
      </c>
      <c r="C30" s="45">
        <v>0</v>
      </c>
      <c r="D30" s="46"/>
      <c r="E30" s="47"/>
    </row>
    <row r="31" spans="1:5" x14ac:dyDescent="0.2">
      <c r="A31" s="43">
        <v>4144</v>
      </c>
      <c r="B31" s="44" t="s">
        <v>259</v>
      </c>
      <c r="C31" s="45">
        <v>0</v>
      </c>
      <c r="D31" s="46"/>
      <c r="E31" s="47"/>
    </row>
    <row r="32" spans="1:5" ht="25.5" x14ac:dyDescent="0.2">
      <c r="A32" s="43">
        <v>4145</v>
      </c>
      <c r="B32" s="48" t="s">
        <v>430</v>
      </c>
      <c r="C32" s="45">
        <v>0</v>
      </c>
      <c r="D32" s="46"/>
      <c r="E32" s="47"/>
    </row>
    <row r="33" spans="1:5" x14ac:dyDescent="0.2">
      <c r="A33" s="43">
        <v>4149</v>
      </c>
      <c r="B33" s="44" t="s">
        <v>260</v>
      </c>
      <c r="C33" s="45">
        <v>0</v>
      </c>
      <c r="D33" s="46"/>
      <c r="E33" s="47"/>
    </row>
    <row r="34" spans="1:5" x14ac:dyDescent="0.2">
      <c r="A34" s="43">
        <v>4150</v>
      </c>
      <c r="B34" s="44" t="s">
        <v>431</v>
      </c>
      <c r="C34" s="45">
        <f>SUM(C35:C36)</f>
        <v>0</v>
      </c>
      <c r="D34" s="46"/>
      <c r="E34" s="47"/>
    </row>
    <row r="35" spans="1:5" x14ac:dyDescent="0.2">
      <c r="A35" s="43">
        <v>4151</v>
      </c>
      <c r="B35" s="44" t="s">
        <v>431</v>
      </c>
      <c r="C35" s="45">
        <v>0</v>
      </c>
      <c r="D35" s="46"/>
      <c r="E35" s="47"/>
    </row>
    <row r="36" spans="1:5" ht="25.5" x14ac:dyDescent="0.2">
      <c r="A36" s="43">
        <v>4154</v>
      </c>
      <c r="B36" s="48" t="s">
        <v>432</v>
      </c>
      <c r="C36" s="45">
        <v>0</v>
      </c>
      <c r="D36" s="46"/>
      <c r="E36" s="47"/>
    </row>
    <row r="37" spans="1:5" x14ac:dyDescent="0.2">
      <c r="A37" s="43">
        <v>4160</v>
      </c>
      <c r="B37" s="44" t="s">
        <v>433</v>
      </c>
      <c r="C37" s="45">
        <f>SUM(C38:C45)</f>
        <v>0</v>
      </c>
      <c r="D37" s="46"/>
      <c r="E37" s="47"/>
    </row>
    <row r="38" spans="1:5" x14ac:dyDescent="0.2">
      <c r="A38" s="43">
        <v>4161</v>
      </c>
      <c r="B38" s="44" t="s">
        <v>261</v>
      </c>
      <c r="C38" s="45">
        <v>0</v>
      </c>
      <c r="D38" s="46"/>
      <c r="E38" s="47"/>
    </row>
    <row r="39" spans="1:5" x14ac:dyDescent="0.2">
      <c r="A39" s="43">
        <v>4162</v>
      </c>
      <c r="B39" s="44" t="s">
        <v>262</v>
      </c>
      <c r="C39" s="45">
        <v>0</v>
      </c>
      <c r="D39" s="46"/>
      <c r="E39" s="47"/>
    </row>
    <row r="40" spans="1:5" x14ac:dyDescent="0.2">
      <c r="A40" s="43">
        <v>4163</v>
      </c>
      <c r="B40" s="44" t="s">
        <v>263</v>
      </c>
      <c r="C40" s="45">
        <v>0</v>
      </c>
      <c r="D40" s="46"/>
      <c r="E40" s="47"/>
    </row>
    <row r="41" spans="1:5" x14ac:dyDescent="0.2">
      <c r="A41" s="43">
        <v>4164</v>
      </c>
      <c r="B41" s="44" t="s">
        <v>264</v>
      </c>
      <c r="C41" s="45">
        <v>0</v>
      </c>
      <c r="D41" s="46"/>
      <c r="E41" s="47"/>
    </row>
    <row r="42" spans="1:5" x14ac:dyDescent="0.2">
      <c r="A42" s="43">
        <v>4165</v>
      </c>
      <c r="B42" s="44" t="s">
        <v>265</v>
      </c>
      <c r="C42" s="45">
        <v>0</v>
      </c>
      <c r="D42" s="46"/>
      <c r="E42" s="47"/>
    </row>
    <row r="43" spans="1:5" ht="25.5" x14ac:dyDescent="0.2">
      <c r="A43" s="43">
        <v>4166</v>
      </c>
      <c r="B43" s="48" t="s">
        <v>434</v>
      </c>
      <c r="C43" s="45">
        <v>0</v>
      </c>
      <c r="D43" s="46"/>
      <c r="E43" s="47"/>
    </row>
    <row r="44" spans="1:5" x14ac:dyDescent="0.2">
      <c r="A44" s="43">
        <v>4168</v>
      </c>
      <c r="B44" s="44" t="s">
        <v>266</v>
      </c>
      <c r="C44" s="45">
        <v>0</v>
      </c>
      <c r="D44" s="46"/>
      <c r="E44" s="47"/>
    </row>
    <row r="45" spans="1:5" x14ac:dyDescent="0.2">
      <c r="A45" s="43">
        <v>4169</v>
      </c>
      <c r="B45" s="44" t="s">
        <v>267</v>
      </c>
      <c r="C45" s="45">
        <v>0</v>
      </c>
      <c r="D45" s="46"/>
      <c r="E45" s="47"/>
    </row>
    <row r="46" spans="1:5" x14ac:dyDescent="0.2">
      <c r="A46" s="43">
        <v>4170</v>
      </c>
      <c r="B46" s="44" t="s">
        <v>527</v>
      </c>
      <c r="C46" s="45">
        <f>SUM(C47:C54)</f>
        <v>6528477.7000000002</v>
      </c>
      <c r="D46" s="46"/>
      <c r="E46" s="47"/>
    </row>
    <row r="47" spans="1:5" x14ac:dyDescent="0.2">
      <c r="A47" s="43">
        <v>4171</v>
      </c>
      <c r="B47" s="49" t="s">
        <v>435</v>
      </c>
      <c r="C47" s="45">
        <v>0</v>
      </c>
      <c r="D47" s="46"/>
      <c r="E47" s="47"/>
    </row>
    <row r="48" spans="1:5" x14ac:dyDescent="0.2">
      <c r="A48" s="43">
        <v>4172</v>
      </c>
      <c r="B48" s="44" t="s">
        <v>436</v>
      </c>
      <c r="C48" s="45">
        <v>0</v>
      </c>
      <c r="D48" s="46"/>
      <c r="E48" s="47"/>
    </row>
    <row r="49" spans="1:5" ht="25.5" x14ac:dyDescent="0.2">
      <c r="A49" s="43">
        <v>4173</v>
      </c>
      <c r="B49" s="48" t="s">
        <v>437</v>
      </c>
      <c r="C49" s="45">
        <v>6528477.7000000002</v>
      </c>
      <c r="D49" s="46"/>
      <c r="E49" s="47"/>
    </row>
    <row r="50" spans="1:5" ht="25.5" x14ac:dyDescent="0.2">
      <c r="A50" s="43">
        <v>4174</v>
      </c>
      <c r="B50" s="48" t="s">
        <v>438</v>
      </c>
      <c r="C50" s="45">
        <v>0</v>
      </c>
      <c r="D50" s="46"/>
      <c r="E50" s="47"/>
    </row>
    <row r="51" spans="1:5" ht="25.5" x14ac:dyDescent="0.2">
      <c r="A51" s="43">
        <v>4175</v>
      </c>
      <c r="B51" s="48" t="s">
        <v>439</v>
      </c>
      <c r="C51" s="45">
        <v>0</v>
      </c>
      <c r="D51" s="46"/>
      <c r="E51" s="47"/>
    </row>
    <row r="52" spans="1:5" ht="25.5" x14ac:dyDescent="0.2">
      <c r="A52" s="43">
        <v>4176</v>
      </c>
      <c r="B52" s="48" t="s">
        <v>440</v>
      </c>
      <c r="C52" s="45">
        <v>0</v>
      </c>
      <c r="D52" s="46"/>
      <c r="E52" s="47"/>
    </row>
    <row r="53" spans="1:5" ht="25.5" x14ac:dyDescent="0.2">
      <c r="A53" s="43">
        <v>4177</v>
      </c>
      <c r="B53" s="48" t="s">
        <v>441</v>
      </c>
      <c r="C53" s="45">
        <v>0</v>
      </c>
      <c r="D53" s="46"/>
      <c r="E53" s="47"/>
    </row>
    <row r="54" spans="1:5" ht="25.5" x14ac:dyDescent="0.2">
      <c r="A54" s="43">
        <v>4178</v>
      </c>
      <c r="B54" s="48" t="s">
        <v>442</v>
      </c>
      <c r="C54" s="45">
        <v>0</v>
      </c>
      <c r="D54" s="46"/>
      <c r="E54" s="47"/>
    </row>
    <row r="55" spans="1:5" x14ac:dyDescent="0.2">
      <c r="A55" s="43"/>
      <c r="B55" s="48"/>
      <c r="C55" s="45"/>
      <c r="D55" s="46"/>
      <c r="E55" s="47"/>
    </row>
    <row r="56" spans="1:5" x14ac:dyDescent="0.2">
      <c r="A56" s="41" t="s">
        <v>502</v>
      </c>
      <c r="B56" s="41"/>
      <c r="C56" s="50"/>
      <c r="D56" s="41"/>
      <c r="E56" s="41"/>
    </row>
    <row r="57" spans="1:5" x14ac:dyDescent="0.2">
      <c r="A57" s="42" t="s">
        <v>94</v>
      </c>
      <c r="B57" s="42" t="s">
        <v>91</v>
      </c>
      <c r="C57" s="51" t="s">
        <v>92</v>
      </c>
      <c r="D57" s="42" t="s">
        <v>238</v>
      </c>
      <c r="E57" s="42"/>
    </row>
    <row r="58" spans="1:5" ht="51" x14ac:dyDescent="0.2">
      <c r="A58" s="43">
        <v>4200</v>
      </c>
      <c r="B58" s="48" t="s">
        <v>443</v>
      </c>
      <c r="C58" s="45">
        <f>+C59+C65</f>
        <v>50979178.859999999</v>
      </c>
      <c r="D58" s="46"/>
      <c r="E58" s="47"/>
    </row>
    <row r="59" spans="1:5" ht="25.5" x14ac:dyDescent="0.2">
      <c r="A59" s="43">
        <v>4210</v>
      </c>
      <c r="B59" s="48" t="s">
        <v>444</v>
      </c>
      <c r="C59" s="45">
        <f>SUM(C60:C64)</f>
        <v>7932622</v>
      </c>
      <c r="D59" s="46"/>
      <c r="E59" s="47"/>
    </row>
    <row r="60" spans="1:5" x14ac:dyDescent="0.2">
      <c r="A60" s="43">
        <v>4211</v>
      </c>
      <c r="B60" s="44" t="s">
        <v>268</v>
      </c>
      <c r="C60" s="45">
        <v>0</v>
      </c>
      <c r="D60" s="46"/>
      <c r="E60" s="47"/>
    </row>
    <row r="61" spans="1:5" x14ac:dyDescent="0.2">
      <c r="A61" s="43">
        <v>4212</v>
      </c>
      <c r="B61" s="44" t="s">
        <v>269</v>
      </c>
      <c r="C61" s="45">
        <v>0</v>
      </c>
      <c r="D61" s="46"/>
      <c r="E61" s="47"/>
    </row>
    <row r="62" spans="1:5" x14ac:dyDescent="0.2">
      <c r="A62" s="43">
        <v>4213</v>
      </c>
      <c r="B62" s="44" t="s">
        <v>270</v>
      </c>
      <c r="C62" s="45">
        <v>7932622</v>
      </c>
      <c r="D62" s="46"/>
      <c r="E62" s="47"/>
    </row>
    <row r="63" spans="1:5" x14ac:dyDescent="0.2">
      <c r="A63" s="43">
        <v>4214</v>
      </c>
      <c r="B63" s="44" t="s">
        <v>445</v>
      </c>
      <c r="C63" s="45">
        <v>0</v>
      </c>
      <c r="D63" s="46"/>
      <c r="E63" s="47"/>
    </row>
    <row r="64" spans="1:5" x14ac:dyDescent="0.2">
      <c r="A64" s="43">
        <v>4215</v>
      </c>
      <c r="B64" s="44" t="s">
        <v>446</v>
      </c>
      <c r="C64" s="45">
        <v>0</v>
      </c>
      <c r="D64" s="46"/>
      <c r="E64" s="47"/>
    </row>
    <row r="65" spans="1:5" x14ac:dyDescent="0.2">
      <c r="A65" s="43">
        <v>4220</v>
      </c>
      <c r="B65" s="44" t="s">
        <v>271</v>
      </c>
      <c r="C65" s="45">
        <f>SUM(C66:C69)</f>
        <v>43046556.859999999</v>
      </c>
      <c r="D65" s="46"/>
      <c r="E65" s="47"/>
    </row>
    <row r="66" spans="1:5" x14ac:dyDescent="0.2">
      <c r="A66" s="43">
        <v>4221</v>
      </c>
      <c r="B66" s="44" t="s">
        <v>272</v>
      </c>
      <c r="C66" s="45">
        <v>43046556.859999999</v>
      </c>
      <c r="D66" s="46"/>
      <c r="E66" s="47"/>
    </row>
    <row r="67" spans="1:5" x14ac:dyDescent="0.2">
      <c r="A67" s="43">
        <v>4223</v>
      </c>
      <c r="B67" s="44" t="s">
        <v>273</v>
      </c>
      <c r="C67" s="45">
        <v>0</v>
      </c>
      <c r="D67" s="46"/>
      <c r="E67" s="47"/>
    </row>
    <row r="68" spans="1:5" x14ac:dyDescent="0.2">
      <c r="A68" s="43">
        <v>4225</v>
      </c>
      <c r="B68" s="44" t="s">
        <v>275</v>
      </c>
      <c r="C68" s="45">
        <v>0</v>
      </c>
      <c r="D68" s="46"/>
      <c r="E68" s="47"/>
    </row>
    <row r="69" spans="1:5" x14ac:dyDescent="0.2">
      <c r="A69" s="43">
        <v>4227</v>
      </c>
      <c r="B69" s="44" t="s">
        <v>447</v>
      </c>
      <c r="C69" s="45">
        <v>0</v>
      </c>
      <c r="D69" s="46"/>
      <c r="E69" s="47"/>
    </row>
    <row r="70" spans="1:5" x14ac:dyDescent="0.2">
      <c r="A70" s="47"/>
      <c r="B70" s="47"/>
      <c r="C70" s="52"/>
      <c r="D70" s="47"/>
      <c r="E70" s="47"/>
    </row>
    <row r="71" spans="1:5" x14ac:dyDescent="0.2">
      <c r="A71" s="41" t="s">
        <v>510</v>
      </c>
      <c r="B71" s="41"/>
      <c r="C71" s="50"/>
      <c r="D71" s="41"/>
      <c r="E71" s="41"/>
    </row>
    <row r="72" spans="1:5" x14ac:dyDescent="0.2">
      <c r="A72" s="42" t="s">
        <v>94</v>
      </c>
      <c r="B72" s="42" t="s">
        <v>91</v>
      </c>
      <c r="C72" s="51" t="s">
        <v>92</v>
      </c>
      <c r="D72" s="42" t="s">
        <v>95</v>
      </c>
      <c r="E72" s="42" t="s">
        <v>140</v>
      </c>
    </row>
    <row r="73" spans="1:5" x14ac:dyDescent="0.2">
      <c r="A73" s="53">
        <v>4300</v>
      </c>
      <c r="B73" s="44" t="s">
        <v>276</v>
      </c>
      <c r="C73" s="45">
        <f>C74+C77+C83+C85+C87</f>
        <v>239538.35</v>
      </c>
      <c r="D73" s="54"/>
      <c r="E73" s="54"/>
    </row>
    <row r="74" spans="1:5" x14ac:dyDescent="0.2">
      <c r="A74" s="53">
        <v>4310</v>
      </c>
      <c r="B74" s="44" t="s">
        <v>277</v>
      </c>
      <c r="C74" s="45">
        <f>SUM(C75:C76)</f>
        <v>0</v>
      </c>
      <c r="D74" s="54"/>
      <c r="E74" s="54"/>
    </row>
    <row r="75" spans="1:5" x14ac:dyDescent="0.2">
      <c r="A75" s="53">
        <v>4311</v>
      </c>
      <c r="B75" s="44" t="s">
        <v>448</v>
      </c>
      <c r="C75" s="45">
        <v>0</v>
      </c>
      <c r="D75" s="54"/>
      <c r="E75" s="54"/>
    </row>
    <row r="76" spans="1:5" x14ac:dyDescent="0.2">
      <c r="A76" s="53">
        <v>4319</v>
      </c>
      <c r="B76" s="44" t="s">
        <v>278</v>
      </c>
      <c r="C76" s="45">
        <v>0</v>
      </c>
      <c r="D76" s="54"/>
      <c r="E76" s="54"/>
    </row>
    <row r="77" spans="1:5" x14ac:dyDescent="0.2">
      <c r="A77" s="53">
        <v>4320</v>
      </c>
      <c r="B77" s="44" t="s">
        <v>279</v>
      </c>
      <c r="C77" s="45">
        <f>SUM(C78:C82)</f>
        <v>0</v>
      </c>
      <c r="D77" s="54"/>
      <c r="E77" s="54"/>
    </row>
    <row r="78" spans="1:5" x14ac:dyDescent="0.2">
      <c r="A78" s="53">
        <v>4321</v>
      </c>
      <c r="B78" s="44" t="s">
        <v>280</v>
      </c>
      <c r="C78" s="45">
        <v>0</v>
      </c>
      <c r="D78" s="54"/>
      <c r="E78" s="54"/>
    </row>
    <row r="79" spans="1:5" x14ac:dyDescent="0.2">
      <c r="A79" s="53">
        <v>4322</v>
      </c>
      <c r="B79" s="44" t="s">
        <v>281</v>
      </c>
      <c r="C79" s="45">
        <v>0</v>
      </c>
      <c r="D79" s="54"/>
      <c r="E79" s="54"/>
    </row>
    <row r="80" spans="1:5" x14ac:dyDescent="0.2">
      <c r="A80" s="53">
        <v>4323</v>
      </c>
      <c r="B80" s="44" t="s">
        <v>282</v>
      </c>
      <c r="C80" s="45">
        <v>0</v>
      </c>
      <c r="D80" s="54"/>
      <c r="E80" s="54"/>
    </row>
    <row r="81" spans="1:5" x14ac:dyDescent="0.2">
      <c r="A81" s="53">
        <v>4324</v>
      </c>
      <c r="B81" s="44" t="s">
        <v>283</v>
      </c>
      <c r="C81" s="45">
        <v>0</v>
      </c>
      <c r="D81" s="54"/>
      <c r="E81" s="54"/>
    </row>
    <row r="82" spans="1:5" x14ac:dyDescent="0.2">
      <c r="A82" s="53">
        <v>4325</v>
      </c>
      <c r="B82" s="44" t="s">
        <v>284</v>
      </c>
      <c r="C82" s="45">
        <v>0</v>
      </c>
      <c r="D82" s="54"/>
      <c r="E82" s="54"/>
    </row>
    <row r="83" spans="1:5" x14ac:dyDescent="0.2">
      <c r="A83" s="53">
        <v>4330</v>
      </c>
      <c r="B83" s="44" t="s">
        <v>285</v>
      </c>
      <c r="C83" s="45">
        <f>SUM(C84)</f>
        <v>0</v>
      </c>
      <c r="D83" s="54"/>
      <c r="E83" s="54"/>
    </row>
    <row r="84" spans="1:5" x14ac:dyDescent="0.2">
      <c r="A84" s="53">
        <v>4331</v>
      </c>
      <c r="B84" s="44" t="s">
        <v>285</v>
      </c>
      <c r="C84" s="45">
        <v>0</v>
      </c>
      <c r="D84" s="54"/>
      <c r="E84" s="54"/>
    </row>
    <row r="85" spans="1:5" x14ac:dyDescent="0.2">
      <c r="A85" s="53">
        <v>4340</v>
      </c>
      <c r="B85" s="44" t="s">
        <v>286</v>
      </c>
      <c r="C85" s="45">
        <f>SUM(C86)</f>
        <v>0</v>
      </c>
      <c r="D85" s="54"/>
      <c r="E85" s="54"/>
    </row>
    <row r="86" spans="1:5" x14ac:dyDescent="0.2">
      <c r="A86" s="53">
        <v>4341</v>
      </c>
      <c r="B86" s="44" t="s">
        <v>286</v>
      </c>
      <c r="C86" s="45">
        <v>0</v>
      </c>
      <c r="D86" s="54"/>
      <c r="E86" s="54"/>
    </row>
    <row r="87" spans="1:5" x14ac:dyDescent="0.2">
      <c r="A87" s="53">
        <v>4390</v>
      </c>
      <c r="B87" s="44" t="s">
        <v>287</v>
      </c>
      <c r="C87" s="45">
        <f>SUM(C88:C94)</f>
        <v>239538.35</v>
      </c>
      <c r="D87" s="54"/>
      <c r="E87" s="54"/>
    </row>
    <row r="88" spans="1:5" x14ac:dyDescent="0.2">
      <c r="A88" s="53">
        <v>4392</v>
      </c>
      <c r="B88" s="44" t="s">
        <v>288</v>
      </c>
      <c r="C88" s="45">
        <v>0</v>
      </c>
      <c r="D88" s="54"/>
      <c r="E88" s="54"/>
    </row>
    <row r="89" spans="1:5" x14ac:dyDescent="0.2">
      <c r="A89" s="53">
        <v>4393</v>
      </c>
      <c r="B89" s="44" t="s">
        <v>449</v>
      </c>
      <c r="C89" s="45">
        <v>0</v>
      </c>
      <c r="D89" s="54"/>
      <c r="E89" s="54"/>
    </row>
    <row r="90" spans="1:5" x14ac:dyDescent="0.2">
      <c r="A90" s="53">
        <v>4394</v>
      </c>
      <c r="B90" s="44" t="s">
        <v>289</v>
      </c>
      <c r="C90" s="45">
        <v>0</v>
      </c>
      <c r="D90" s="54"/>
      <c r="E90" s="54"/>
    </row>
    <row r="91" spans="1:5" x14ac:dyDescent="0.2">
      <c r="A91" s="53">
        <v>4395</v>
      </c>
      <c r="B91" s="44" t="s">
        <v>290</v>
      </c>
      <c r="C91" s="45">
        <v>0</v>
      </c>
      <c r="D91" s="54"/>
      <c r="E91" s="54"/>
    </row>
    <row r="92" spans="1:5" x14ac:dyDescent="0.2">
      <c r="A92" s="53">
        <v>4396</v>
      </c>
      <c r="B92" s="44" t="s">
        <v>291</v>
      </c>
      <c r="C92" s="45">
        <v>0</v>
      </c>
      <c r="D92" s="54"/>
      <c r="E92" s="54"/>
    </row>
    <row r="93" spans="1:5" x14ac:dyDescent="0.2">
      <c r="A93" s="53">
        <v>4397</v>
      </c>
      <c r="B93" s="44" t="s">
        <v>450</v>
      </c>
      <c r="C93" s="45">
        <v>0</v>
      </c>
      <c r="D93" s="54"/>
      <c r="E93" s="54"/>
    </row>
    <row r="94" spans="1:5" x14ac:dyDescent="0.2">
      <c r="A94" s="53">
        <v>4399</v>
      </c>
      <c r="B94" s="44" t="s">
        <v>287</v>
      </c>
      <c r="C94" s="45">
        <v>239538.35</v>
      </c>
      <c r="D94" s="54"/>
      <c r="E94" s="54"/>
    </row>
    <row r="95" spans="1:5" x14ac:dyDescent="0.2">
      <c r="A95" s="47"/>
      <c r="B95" s="47"/>
      <c r="C95" s="52"/>
      <c r="D95" s="47"/>
      <c r="E95" s="47"/>
    </row>
    <row r="96" spans="1:5" x14ac:dyDescent="0.2">
      <c r="A96" s="41" t="s">
        <v>504</v>
      </c>
      <c r="B96" s="41"/>
      <c r="C96" s="50"/>
      <c r="D96" s="41"/>
      <c r="E96" s="41"/>
    </row>
    <row r="97" spans="1:5" x14ac:dyDescent="0.2">
      <c r="A97" s="42" t="s">
        <v>94</v>
      </c>
      <c r="B97" s="42" t="s">
        <v>91</v>
      </c>
      <c r="C97" s="51" t="s">
        <v>92</v>
      </c>
      <c r="D97" s="42" t="s">
        <v>292</v>
      </c>
      <c r="E97" s="42" t="s">
        <v>140</v>
      </c>
    </row>
    <row r="98" spans="1:5" x14ac:dyDescent="0.2">
      <c r="A98" s="53">
        <v>5000</v>
      </c>
      <c r="B98" s="44" t="s">
        <v>293</v>
      </c>
      <c r="C98" s="45">
        <f>C99+C127+C160+C170+C185+C218</f>
        <v>25427510.560000002</v>
      </c>
      <c r="D98" s="55">
        <v>1</v>
      </c>
      <c r="E98" s="54"/>
    </row>
    <row r="99" spans="1:5" x14ac:dyDescent="0.2">
      <c r="A99" s="53">
        <v>5100</v>
      </c>
      <c r="B99" s="44" t="s">
        <v>294</v>
      </c>
      <c r="C99" s="45">
        <f>C100+C107+C117</f>
        <v>25229210.340000004</v>
      </c>
      <c r="D99" s="55">
        <f>C99/$C$98</f>
        <v>0.99220135138545784</v>
      </c>
      <c r="E99" s="54"/>
    </row>
    <row r="100" spans="1:5" x14ac:dyDescent="0.2">
      <c r="A100" s="53">
        <v>5110</v>
      </c>
      <c r="B100" s="44" t="s">
        <v>295</v>
      </c>
      <c r="C100" s="45">
        <f>SUM(C101:C106)</f>
        <v>21131824.160000004</v>
      </c>
      <c r="D100" s="55">
        <f t="shared" ref="D100:D163" si="0">C100/$C$98</f>
        <v>0.83106146431976946</v>
      </c>
      <c r="E100" s="54"/>
    </row>
    <row r="101" spans="1:5" x14ac:dyDescent="0.2">
      <c r="A101" s="53">
        <v>5111</v>
      </c>
      <c r="B101" s="44" t="s">
        <v>296</v>
      </c>
      <c r="C101" s="45">
        <v>10639688.880000001</v>
      </c>
      <c r="D101" s="55">
        <f t="shared" si="0"/>
        <v>0.41843218803878063</v>
      </c>
      <c r="E101" s="54"/>
    </row>
    <row r="102" spans="1:5" x14ac:dyDescent="0.2">
      <c r="A102" s="53">
        <v>5112</v>
      </c>
      <c r="B102" s="44" t="s">
        <v>297</v>
      </c>
      <c r="C102" s="45">
        <v>5283282.07</v>
      </c>
      <c r="D102" s="55">
        <f t="shared" si="0"/>
        <v>0.20777818801936226</v>
      </c>
      <c r="E102" s="54"/>
    </row>
    <row r="103" spans="1:5" x14ac:dyDescent="0.2">
      <c r="A103" s="53">
        <v>5113</v>
      </c>
      <c r="B103" s="44" t="s">
        <v>298</v>
      </c>
      <c r="C103" s="45">
        <v>20360.54</v>
      </c>
      <c r="D103" s="55">
        <f t="shared" si="0"/>
        <v>8.0072879930405579E-4</v>
      </c>
      <c r="E103" s="54"/>
    </row>
    <row r="104" spans="1:5" x14ac:dyDescent="0.2">
      <c r="A104" s="53">
        <v>5114</v>
      </c>
      <c r="B104" s="44" t="s">
        <v>299</v>
      </c>
      <c r="C104" s="45">
        <v>2231970.6800000002</v>
      </c>
      <c r="D104" s="55">
        <f t="shared" si="0"/>
        <v>8.7777789915113105E-2</v>
      </c>
      <c r="E104" s="54"/>
    </row>
    <row r="105" spans="1:5" x14ac:dyDescent="0.2">
      <c r="A105" s="53">
        <v>5115</v>
      </c>
      <c r="B105" s="44" t="s">
        <v>300</v>
      </c>
      <c r="C105" s="45">
        <v>2956521.99</v>
      </c>
      <c r="D105" s="55">
        <f t="shared" si="0"/>
        <v>0.11627256954720934</v>
      </c>
      <c r="E105" s="54"/>
    </row>
    <row r="106" spans="1:5" x14ac:dyDescent="0.2">
      <c r="A106" s="53">
        <v>5116</v>
      </c>
      <c r="B106" s="44" t="s">
        <v>301</v>
      </c>
      <c r="C106" s="45">
        <v>0</v>
      </c>
      <c r="D106" s="55">
        <f t="shared" si="0"/>
        <v>0</v>
      </c>
      <c r="E106" s="54"/>
    </row>
    <row r="107" spans="1:5" x14ac:dyDescent="0.2">
      <c r="A107" s="53">
        <v>5120</v>
      </c>
      <c r="B107" s="44" t="s">
        <v>302</v>
      </c>
      <c r="C107" s="45">
        <f>SUM(C108:C116)</f>
        <v>718854.01</v>
      </c>
      <c r="D107" s="55">
        <f t="shared" si="0"/>
        <v>2.8270719160798569E-2</v>
      </c>
      <c r="E107" s="54"/>
    </row>
    <row r="108" spans="1:5" x14ac:dyDescent="0.2">
      <c r="A108" s="53">
        <v>5121</v>
      </c>
      <c r="B108" s="44" t="s">
        <v>303</v>
      </c>
      <c r="C108" s="45">
        <v>408305.59</v>
      </c>
      <c r="D108" s="55">
        <f t="shared" si="0"/>
        <v>1.6057631321656208E-2</v>
      </c>
      <c r="E108" s="54"/>
    </row>
    <row r="109" spans="1:5" x14ac:dyDescent="0.2">
      <c r="A109" s="53">
        <v>5122</v>
      </c>
      <c r="B109" s="44" t="s">
        <v>304</v>
      </c>
      <c r="C109" s="45">
        <v>12670</v>
      </c>
      <c r="D109" s="55">
        <f t="shared" si="0"/>
        <v>4.9827921495119412E-4</v>
      </c>
      <c r="E109" s="54"/>
    </row>
    <row r="110" spans="1:5" x14ac:dyDescent="0.2">
      <c r="A110" s="53">
        <v>5123</v>
      </c>
      <c r="B110" s="44" t="s">
        <v>305</v>
      </c>
      <c r="C110" s="45">
        <v>0</v>
      </c>
      <c r="D110" s="55">
        <f t="shared" si="0"/>
        <v>0</v>
      </c>
      <c r="E110" s="54"/>
    </row>
    <row r="111" spans="1:5" x14ac:dyDescent="0.2">
      <c r="A111" s="53">
        <v>5124</v>
      </c>
      <c r="B111" s="44" t="s">
        <v>306</v>
      </c>
      <c r="C111" s="45">
        <v>147092.68</v>
      </c>
      <c r="D111" s="55">
        <f t="shared" si="0"/>
        <v>5.7847849341331661E-3</v>
      </c>
      <c r="E111" s="54"/>
    </row>
    <row r="112" spans="1:5" x14ac:dyDescent="0.2">
      <c r="A112" s="53">
        <v>5125</v>
      </c>
      <c r="B112" s="44" t="s">
        <v>307</v>
      </c>
      <c r="C112" s="45">
        <v>0</v>
      </c>
      <c r="D112" s="55">
        <f t="shared" si="0"/>
        <v>0</v>
      </c>
      <c r="E112" s="54"/>
    </row>
    <row r="113" spans="1:5" x14ac:dyDescent="0.2">
      <c r="A113" s="53">
        <v>5126</v>
      </c>
      <c r="B113" s="44" t="s">
        <v>308</v>
      </c>
      <c r="C113" s="45">
        <v>0</v>
      </c>
      <c r="D113" s="55">
        <f t="shared" si="0"/>
        <v>0</v>
      </c>
      <c r="E113" s="54"/>
    </row>
    <row r="114" spans="1:5" x14ac:dyDescent="0.2">
      <c r="A114" s="53">
        <v>5127</v>
      </c>
      <c r="B114" s="44" t="s">
        <v>309</v>
      </c>
      <c r="C114" s="45">
        <v>4572.8100000000004</v>
      </c>
      <c r="D114" s="55">
        <f t="shared" si="0"/>
        <v>1.7983710946495424E-4</v>
      </c>
      <c r="E114" s="54"/>
    </row>
    <row r="115" spans="1:5" x14ac:dyDescent="0.2">
      <c r="A115" s="53">
        <v>5128</v>
      </c>
      <c r="B115" s="44" t="s">
        <v>310</v>
      </c>
      <c r="C115" s="45">
        <v>0</v>
      </c>
      <c r="D115" s="55">
        <f t="shared" si="0"/>
        <v>0</v>
      </c>
      <c r="E115" s="54"/>
    </row>
    <row r="116" spans="1:5" x14ac:dyDescent="0.2">
      <c r="A116" s="53">
        <v>5129</v>
      </c>
      <c r="B116" s="44" t="s">
        <v>311</v>
      </c>
      <c r="C116" s="45">
        <v>146212.93</v>
      </c>
      <c r="D116" s="55">
        <f t="shared" si="0"/>
        <v>5.7501865805930467E-3</v>
      </c>
      <c r="E116" s="54"/>
    </row>
    <row r="117" spans="1:5" x14ac:dyDescent="0.2">
      <c r="A117" s="53">
        <v>5130</v>
      </c>
      <c r="B117" s="44" t="s">
        <v>312</v>
      </c>
      <c r="C117" s="45">
        <f>SUM(C118:C126)</f>
        <v>3378532.1699999995</v>
      </c>
      <c r="D117" s="55">
        <f t="shared" si="0"/>
        <v>0.13286916790488984</v>
      </c>
      <c r="E117" s="54"/>
    </row>
    <row r="118" spans="1:5" x14ac:dyDescent="0.2">
      <c r="A118" s="53">
        <v>5131</v>
      </c>
      <c r="B118" s="44" t="s">
        <v>313</v>
      </c>
      <c r="C118" s="45">
        <v>924137.46</v>
      </c>
      <c r="D118" s="55">
        <f t="shared" si="0"/>
        <v>3.634400063739468E-2</v>
      </c>
      <c r="E118" s="54"/>
    </row>
    <row r="119" spans="1:5" x14ac:dyDescent="0.2">
      <c r="A119" s="53">
        <v>5132</v>
      </c>
      <c r="B119" s="44" t="s">
        <v>314</v>
      </c>
      <c r="C119" s="45">
        <v>68077.440000000002</v>
      </c>
      <c r="D119" s="55">
        <f t="shared" si="0"/>
        <v>2.677314392982401E-3</v>
      </c>
      <c r="E119" s="54"/>
    </row>
    <row r="120" spans="1:5" x14ac:dyDescent="0.2">
      <c r="A120" s="53">
        <v>5133</v>
      </c>
      <c r="B120" s="44" t="s">
        <v>315</v>
      </c>
      <c r="C120" s="45">
        <v>661339.71</v>
      </c>
      <c r="D120" s="55">
        <f t="shared" si="0"/>
        <v>2.6008826481045806E-2</v>
      </c>
      <c r="E120" s="54"/>
    </row>
    <row r="121" spans="1:5" x14ac:dyDescent="0.2">
      <c r="A121" s="53">
        <v>5134</v>
      </c>
      <c r="B121" s="44" t="s">
        <v>316</v>
      </c>
      <c r="C121" s="45">
        <v>154070.45000000001</v>
      </c>
      <c r="D121" s="55">
        <f t="shared" si="0"/>
        <v>6.0592030681276415E-3</v>
      </c>
      <c r="E121" s="54"/>
    </row>
    <row r="122" spans="1:5" x14ac:dyDescent="0.2">
      <c r="A122" s="53">
        <v>5135</v>
      </c>
      <c r="B122" s="44" t="s">
        <v>317</v>
      </c>
      <c r="C122" s="45">
        <v>1032776.16</v>
      </c>
      <c r="D122" s="55">
        <f t="shared" si="0"/>
        <v>4.0616487310584759E-2</v>
      </c>
      <c r="E122" s="54"/>
    </row>
    <row r="123" spans="1:5" x14ac:dyDescent="0.2">
      <c r="A123" s="53">
        <v>5136</v>
      </c>
      <c r="B123" s="44" t="s">
        <v>318</v>
      </c>
      <c r="C123" s="45">
        <v>0</v>
      </c>
      <c r="D123" s="55">
        <f t="shared" si="0"/>
        <v>0</v>
      </c>
      <c r="E123" s="54"/>
    </row>
    <row r="124" spans="1:5" x14ac:dyDescent="0.2">
      <c r="A124" s="53">
        <v>5137</v>
      </c>
      <c r="B124" s="44" t="s">
        <v>319</v>
      </c>
      <c r="C124" s="45">
        <v>21999.4</v>
      </c>
      <c r="D124" s="55">
        <f t="shared" si="0"/>
        <v>8.6518103878431736E-4</v>
      </c>
      <c r="E124" s="54"/>
    </row>
    <row r="125" spans="1:5" x14ac:dyDescent="0.2">
      <c r="A125" s="53">
        <v>5138</v>
      </c>
      <c r="B125" s="44" t="s">
        <v>320</v>
      </c>
      <c r="C125" s="45">
        <v>127043.78</v>
      </c>
      <c r="D125" s="55">
        <f t="shared" si="0"/>
        <v>4.9963121517626061E-3</v>
      </c>
      <c r="E125" s="54"/>
    </row>
    <row r="126" spans="1:5" x14ac:dyDescent="0.2">
      <c r="A126" s="53">
        <v>5139</v>
      </c>
      <c r="B126" s="44" t="s">
        <v>321</v>
      </c>
      <c r="C126" s="45">
        <v>389087.77</v>
      </c>
      <c r="D126" s="55">
        <f t="shared" si="0"/>
        <v>1.5301842824207639E-2</v>
      </c>
      <c r="E126" s="54"/>
    </row>
    <row r="127" spans="1:5" x14ac:dyDescent="0.2">
      <c r="A127" s="53">
        <v>5200</v>
      </c>
      <c r="B127" s="44" t="s">
        <v>322</v>
      </c>
      <c r="C127" s="45">
        <f>C128+C131+C134+C137+C142+C146+C149+C151+C157</f>
        <v>198300.22</v>
      </c>
      <c r="D127" s="55">
        <f t="shared" si="0"/>
        <v>7.7986486145421533E-3</v>
      </c>
      <c r="E127" s="54"/>
    </row>
    <row r="128" spans="1:5" x14ac:dyDescent="0.2">
      <c r="A128" s="53">
        <v>5210</v>
      </c>
      <c r="B128" s="44" t="s">
        <v>323</v>
      </c>
      <c r="C128" s="45">
        <f>SUM(C129:C130)</f>
        <v>0</v>
      </c>
      <c r="D128" s="55">
        <f t="shared" si="0"/>
        <v>0</v>
      </c>
      <c r="E128" s="54"/>
    </row>
    <row r="129" spans="1:5" x14ac:dyDescent="0.2">
      <c r="A129" s="53">
        <v>5211</v>
      </c>
      <c r="B129" s="44" t="s">
        <v>324</v>
      </c>
      <c r="C129" s="45">
        <v>0</v>
      </c>
      <c r="D129" s="55">
        <f t="shared" si="0"/>
        <v>0</v>
      </c>
      <c r="E129" s="54"/>
    </row>
    <row r="130" spans="1:5" x14ac:dyDescent="0.2">
      <c r="A130" s="53">
        <v>5212</v>
      </c>
      <c r="B130" s="44" t="s">
        <v>325</v>
      </c>
      <c r="C130" s="45">
        <v>0</v>
      </c>
      <c r="D130" s="55">
        <f t="shared" si="0"/>
        <v>0</v>
      </c>
      <c r="E130" s="54"/>
    </row>
    <row r="131" spans="1:5" x14ac:dyDescent="0.2">
      <c r="A131" s="53">
        <v>5220</v>
      </c>
      <c r="B131" s="44" t="s">
        <v>326</v>
      </c>
      <c r="C131" s="45">
        <f>SUM(C132:C133)</f>
        <v>0</v>
      </c>
      <c r="D131" s="55">
        <f t="shared" si="0"/>
        <v>0</v>
      </c>
      <c r="E131" s="54"/>
    </row>
    <row r="132" spans="1:5" x14ac:dyDescent="0.2">
      <c r="A132" s="53">
        <v>5221</v>
      </c>
      <c r="B132" s="44" t="s">
        <v>327</v>
      </c>
      <c r="C132" s="45">
        <v>0</v>
      </c>
      <c r="D132" s="55">
        <f t="shared" si="0"/>
        <v>0</v>
      </c>
      <c r="E132" s="54"/>
    </row>
    <row r="133" spans="1:5" x14ac:dyDescent="0.2">
      <c r="A133" s="53">
        <v>5222</v>
      </c>
      <c r="B133" s="44" t="s">
        <v>328</v>
      </c>
      <c r="C133" s="45">
        <v>0</v>
      </c>
      <c r="D133" s="55">
        <f t="shared" si="0"/>
        <v>0</v>
      </c>
      <c r="E133" s="54"/>
    </row>
    <row r="134" spans="1:5" x14ac:dyDescent="0.2">
      <c r="A134" s="53">
        <v>5230</v>
      </c>
      <c r="B134" s="44" t="s">
        <v>273</v>
      </c>
      <c r="C134" s="45">
        <f>SUM(C135:C136)</f>
        <v>0</v>
      </c>
      <c r="D134" s="55">
        <f t="shared" si="0"/>
        <v>0</v>
      </c>
      <c r="E134" s="54"/>
    </row>
    <row r="135" spans="1:5" x14ac:dyDescent="0.2">
      <c r="A135" s="53">
        <v>5231</v>
      </c>
      <c r="B135" s="44" t="s">
        <v>329</v>
      </c>
      <c r="C135" s="45">
        <v>0</v>
      </c>
      <c r="D135" s="55">
        <f t="shared" si="0"/>
        <v>0</v>
      </c>
      <c r="E135" s="54"/>
    </row>
    <row r="136" spans="1:5" x14ac:dyDescent="0.2">
      <c r="A136" s="53">
        <v>5232</v>
      </c>
      <c r="B136" s="44" t="s">
        <v>330</v>
      </c>
      <c r="C136" s="45">
        <v>0</v>
      </c>
      <c r="D136" s="55">
        <f t="shared" si="0"/>
        <v>0</v>
      </c>
      <c r="E136" s="54"/>
    </row>
    <row r="137" spans="1:5" x14ac:dyDescent="0.2">
      <c r="A137" s="53">
        <v>5240</v>
      </c>
      <c r="B137" s="44" t="s">
        <v>274</v>
      </c>
      <c r="C137" s="45">
        <f>SUM(C138:C141)</f>
        <v>198300.22</v>
      </c>
      <c r="D137" s="55">
        <f t="shared" si="0"/>
        <v>7.7986486145421533E-3</v>
      </c>
      <c r="E137" s="54"/>
    </row>
    <row r="138" spans="1:5" x14ac:dyDescent="0.2">
      <c r="A138" s="53">
        <v>5241</v>
      </c>
      <c r="B138" s="44" t="s">
        <v>331</v>
      </c>
      <c r="C138" s="45">
        <v>0</v>
      </c>
      <c r="D138" s="55">
        <f t="shared" si="0"/>
        <v>0</v>
      </c>
      <c r="E138" s="54"/>
    </row>
    <row r="139" spans="1:5" x14ac:dyDescent="0.2">
      <c r="A139" s="53">
        <v>5242</v>
      </c>
      <c r="B139" s="44" t="s">
        <v>332</v>
      </c>
      <c r="C139" s="45">
        <v>198300.22</v>
      </c>
      <c r="D139" s="55">
        <f t="shared" si="0"/>
        <v>7.7986486145421533E-3</v>
      </c>
      <c r="E139" s="54"/>
    </row>
    <row r="140" spans="1:5" x14ac:dyDescent="0.2">
      <c r="A140" s="53">
        <v>5243</v>
      </c>
      <c r="B140" s="44" t="s">
        <v>333</v>
      </c>
      <c r="C140" s="45">
        <v>0</v>
      </c>
      <c r="D140" s="55">
        <f t="shared" si="0"/>
        <v>0</v>
      </c>
      <c r="E140" s="54"/>
    </row>
    <row r="141" spans="1:5" x14ac:dyDescent="0.2">
      <c r="A141" s="53">
        <v>5244</v>
      </c>
      <c r="B141" s="44" t="s">
        <v>334</v>
      </c>
      <c r="C141" s="45">
        <v>0</v>
      </c>
      <c r="D141" s="55">
        <f t="shared" si="0"/>
        <v>0</v>
      </c>
      <c r="E141" s="54"/>
    </row>
    <row r="142" spans="1:5" x14ac:dyDescent="0.2">
      <c r="A142" s="53">
        <v>5250</v>
      </c>
      <c r="B142" s="44" t="s">
        <v>275</v>
      </c>
      <c r="C142" s="45">
        <f>SUM(C143:C145)</f>
        <v>0</v>
      </c>
      <c r="D142" s="55">
        <f t="shared" si="0"/>
        <v>0</v>
      </c>
      <c r="E142" s="54"/>
    </row>
    <row r="143" spans="1:5" x14ac:dyDescent="0.2">
      <c r="A143" s="53">
        <v>5251</v>
      </c>
      <c r="B143" s="44" t="s">
        <v>335</v>
      </c>
      <c r="C143" s="45">
        <v>0</v>
      </c>
      <c r="D143" s="55">
        <f t="shared" si="0"/>
        <v>0</v>
      </c>
      <c r="E143" s="54"/>
    </row>
    <row r="144" spans="1:5" x14ac:dyDescent="0.2">
      <c r="A144" s="53">
        <v>5252</v>
      </c>
      <c r="B144" s="44" t="s">
        <v>336</v>
      </c>
      <c r="C144" s="45">
        <v>0</v>
      </c>
      <c r="D144" s="55">
        <f t="shared" si="0"/>
        <v>0</v>
      </c>
      <c r="E144" s="54"/>
    </row>
    <row r="145" spans="1:5" x14ac:dyDescent="0.2">
      <c r="A145" s="53">
        <v>5259</v>
      </c>
      <c r="B145" s="44" t="s">
        <v>337</v>
      </c>
      <c r="C145" s="45">
        <v>0</v>
      </c>
      <c r="D145" s="55">
        <f t="shared" si="0"/>
        <v>0</v>
      </c>
      <c r="E145" s="54"/>
    </row>
    <row r="146" spans="1:5" x14ac:dyDescent="0.2">
      <c r="A146" s="53">
        <v>5260</v>
      </c>
      <c r="B146" s="44" t="s">
        <v>338</v>
      </c>
      <c r="C146" s="45">
        <f>SUM(C147:C148)</f>
        <v>0</v>
      </c>
      <c r="D146" s="55">
        <f t="shared" si="0"/>
        <v>0</v>
      </c>
      <c r="E146" s="54"/>
    </row>
    <row r="147" spans="1:5" x14ac:dyDescent="0.2">
      <c r="A147" s="53">
        <v>5261</v>
      </c>
      <c r="B147" s="44" t="s">
        <v>339</v>
      </c>
      <c r="C147" s="45">
        <v>0</v>
      </c>
      <c r="D147" s="55">
        <f t="shared" si="0"/>
        <v>0</v>
      </c>
      <c r="E147" s="54"/>
    </row>
    <row r="148" spans="1:5" x14ac:dyDescent="0.2">
      <c r="A148" s="53">
        <v>5262</v>
      </c>
      <c r="B148" s="44" t="s">
        <v>340</v>
      </c>
      <c r="C148" s="45">
        <v>0</v>
      </c>
      <c r="D148" s="55">
        <f t="shared" si="0"/>
        <v>0</v>
      </c>
      <c r="E148" s="54"/>
    </row>
    <row r="149" spans="1:5" x14ac:dyDescent="0.2">
      <c r="A149" s="53">
        <v>5270</v>
      </c>
      <c r="B149" s="44" t="s">
        <v>341</v>
      </c>
      <c r="C149" s="45">
        <f>SUM(C150)</f>
        <v>0</v>
      </c>
      <c r="D149" s="55">
        <f t="shared" si="0"/>
        <v>0</v>
      </c>
      <c r="E149" s="54"/>
    </row>
    <row r="150" spans="1:5" x14ac:dyDescent="0.2">
      <c r="A150" s="53">
        <v>5271</v>
      </c>
      <c r="B150" s="44" t="s">
        <v>342</v>
      </c>
      <c r="C150" s="45">
        <v>0</v>
      </c>
      <c r="D150" s="55">
        <f t="shared" si="0"/>
        <v>0</v>
      </c>
      <c r="E150" s="54"/>
    </row>
    <row r="151" spans="1:5" x14ac:dyDescent="0.2">
      <c r="A151" s="53">
        <v>5280</v>
      </c>
      <c r="B151" s="44" t="s">
        <v>343</v>
      </c>
      <c r="C151" s="45">
        <f>SUM(C152:C156)</f>
        <v>0</v>
      </c>
      <c r="D151" s="55">
        <f t="shared" si="0"/>
        <v>0</v>
      </c>
      <c r="E151" s="54"/>
    </row>
    <row r="152" spans="1:5" x14ac:dyDescent="0.2">
      <c r="A152" s="53">
        <v>5281</v>
      </c>
      <c r="B152" s="44" t="s">
        <v>344</v>
      </c>
      <c r="C152" s="45">
        <v>0</v>
      </c>
      <c r="D152" s="55">
        <f t="shared" si="0"/>
        <v>0</v>
      </c>
      <c r="E152" s="54"/>
    </row>
    <row r="153" spans="1:5" x14ac:dyDescent="0.2">
      <c r="A153" s="53">
        <v>5282</v>
      </c>
      <c r="B153" s="44" t="s">
        <v>345</v>
      </c>
      <c r="C153" s="45">
        <v>0</v>
      </c>
      <c r="D153" s="55">
        <f t="shared" si="0"/>
        <v>0</v>
      </c>
      <c r="E153" s="54"/>
    </row>
    <row r="154" spans="1:5" x14ac:dyDescent="0.2">
      <c r="A154" s="53">
        <v>5283</v>
      </c>
      <c r="B154" s="44" t="s">
        <v>346</v>
      </c>
      <c r="C154" s="45">
        <v>0</v>
      </c>
      <c r="D154" s="55">
        <f t="shared" si="0"/>
        <v>0</v>
      </c>
      <c r="E154" s="54"/>
    </row>
    <row r="155" spans="1:5" x14ac:dyDescent="0.2">
      <c r="A155" s="53">
        <v>5284</v>
      </c>
      <c r="B155" s="44" t="s">
        <v>347</v>
      </c>
      <c r="C155" s="45">
        <v>0</v>
      </c>
      <c r="D155" s="55">
        <f t="shared" si="0"/>
        <v>0</v>
      </c>
      <c r="E155" s="54"/>
    </row>
    <row r="156" spans="1:5" x14ac:dyDescent="0.2">
      <c r="A156" s="53">
        <v>5285</v>
      </c>
      <c r="B156" s="44" t="s">
        <v>348</v>
      </c>
      <c r="C156" s="45">
        <v>0</v>
      </c>
      <c r="D156" s="55">
        <f t="shared" si="0"/>
        <v>0</v>
      </c>
      <c r="E156" s="54"/>
    </row>
    <row r="157" spans="1:5" x14ac:dyDescent="0.2">
      <c r="A157" s="53">
        <v>5290</v>
      </c>
      <c r="B157" s="44" t="s">
        <v>349</v>
      </c>
      <c r="C157" s="45">
        <f>SUM(C158:C159)</f>
        <v>0</v>
      </c>
      <c r="D157" s="55">
        <f t="shared" si="0"/>
        <v>0</v>
      </c>
      <c r="E157" s="54"/>
    </row>
    <row r="158" spans="1:5" x14ac:dyDescent="0.2">
      <c r="A158" s="53">
        <v>5291</v>
      </c>
      <c r="B158" s="44" t="s">
        <v>350</v>
      </c>
      <c r="C158" s="45">
        <v>0</v>
      </c>
      <c r="D158" s="55">
        <f t="shared" si="0"/>
        <v>0</v>
      </c>
      <c r="E158" s="54"/>
    </row>
    <row r="159" spans="1:5" x14ac:dyDescent="0.2">
      <c r="A159" s="53">
        <v>5292</v>
      </c>
      <c r="B159" s="44" t="s">
        <v>351</v>
      </c>
      <c r="C159" s="45">
        <v>0</v>
      </c>
      <c r="D159" s="55">
        <f t="shared" si="0"/>
        <v>0</v>
      </c>
      <c r="E159" s="54"/>
    </row>
    <row r="160" spans="1:5" x14ac:dyDescent="0.2">
      <c r="A160" s="53">
        <v>5300</v>
      </c>
      <c r="B160" s="44" t="s">
        <v>352</v>
      </c>
      <c r="C160" s="45">
        <f>C161+C164+C167</f>
        <v>0</v>
      </c>
      <c r="D160" s="55">
        <f t="shared" si="0"/>
        <v>0</v>
      </c>
      <c r="E160" s="54"/>
    </row>
    <row r="161" spans="1:5" x14ac:dyDescent="0.2">
      <c r="A161" s="53">
        <v>5310</v>
      </c>
      <c r="B161" s="44" t="s">
        <v>268</v>
      </c>
      <c r="C161" s="45">
        <f>C162+C163</f>
        <v>0</v>
      </c>
      <c r="D161" s="55">
        <f t="shared" si="0"/>
        <v>0</v>
      </c>
      <c r="E161" s="54"/>
    </row>
    <row r="162" spans="1:5" x14ac:dyDescent="0.2">
      <c r="A162" s="53">
        <v>5311</v>
      </c>
      <c r="B162" s="44" t="s">
        <v>353</v>
      </c>
      <c r="C162" s="45">
        <v>0</v>
      </c>
      <c r="D162" s="55">
        <f t="shared" si="0"/>
        <v>0</v>
      </c>
      <c r="E162" s="54"/>
    </row>
    <row r="163" spans="1:5" x14ac:dyDescent="0.2">
      <c r="A163" s="53">
        <v>5312</v>
      </c>
      <c r="B163" s="44" t="s">
        <v>354</v>
      </c>
      <c r="C163" s="45">
        <v>0</v>
      </c>
      <c r="D163" s="55">
        <f t="shared" si="0"/>
        <v>0</v>
      </c>
      <c r="E163" s="54"/>
    </row>
    <row r="164" spans="1:5" x14ac:dyDescent="0.2">
      <c r="A164" s="53">
        <v>5320</v>
      </c>
      <c r="B164" s="44" t="s">
        <v>269</v>
      </c>
      <c r="C164" s="45">
        <f>SUM(C165:C166)</f>
        <v>0</v>
      </c>
      <c r="D164" s="55">
        <f t="shared" ref="D164:D220" si="1">C164/$C$98</f>
        <v>0</v>
      </c>
      <c r="E164" s="54"/>
    </row>
    <row r="165" spans="1:5" x14ac:dyDescent="0.2">
      <c r="A165" s="53">
        <v>5321</v>
      </c>
      <c r="B165" s="44" t="s">
        <v>355</v>
      </c>
      <c r="C165" s="45">
        <v>0</v>
      </c>
      <c r="D165" s="55">
        <f t="shared" si="1"/>
        <v>0</v>
      </c>
      <c r="E165" s="54"/>
    </row>
    <row r="166" spans="1:5" x14ac:dyDescent="0.2">
      <c r="A166" s="53">
        <v>5322</v>
      </c>
      <c r="B166" s="44" t="s">
        <v>356</v>
      </c>
      <c r="C166" s="45">
        <v>0</v>
      </c>
      <c r="D166" s="55">
        <f t="shared" si="1"/>
        <v>0</v>
      </c>
      <c r="E166" s="54"/>
    </row>
    <row r="167" spans="1:5" x14ac:dyDescent="0.2">
      <c r="A167" s="53">
        <v>5330</v>
      </c>
      <c r="B167" s="44" t="s">
        <v>270</v>
      </c>
      <c r="C167" s="45">
        <f>SUM(C168:C169)</f>
        <v>0</v>
      </c>
      <c r="D167" s="55">
        <f t="shared" si="1"/>
        <v>0</v>
      </c>
      <c r="E167" s="54"/>
    </row>
    <row r="168" spans="1:5" x14ac:dyDescent="0.2">
      <c r="A168" s="53">
        <v>5331</v>
      </c>
      <c r="B168" s="44" t="s">
        <v>357</v>
      </c>
      <c r="C168" s="45">
        <v>0</v>
      </c>
      <c r="D168" s="55">
        <f t="shared" si="1"/>
        <v>0</v>
      </c>
      <c r="E168" s="54"/>
    </row>
    <row r="169" spans="1:5" x14ac:dyDescent="0.2">
      <c r="A169" s="53">
        <v>5332</v>
      </c>
      <c r="B169" s="44" t="s">
        <v>358</v>
      </c>
      <c r="C169" s="45">
        <v>0</v>
      </c>
      <c r="D169" s="55">
        <f t="shared" si="1"/>
        <v>0</v>
      </c>
      <c r="E169" s="54"/>
    </row>
    <row r="170" spans="1:5" x14ac:dyDescent="0.2">
      <c r="A170" s="53">
        <v>5400</v>
      </c>
      <c r="B170" s="44" t="s">
        <v>359</v>
      </c>
      <c r="C170" s="45">
        <f>C171+C174+C177+C180+C182</f>
        <v>0</v>
      </c>
      <c r="D170" s="55">
        <f t="shared" si="1"/>
        <v>0</v>
      </c>
      <c r="E170" s="54"/>
    </row>
    <row r="171" spans="1:5" x14ac:dyDescent="0.2">
      <c r="A171" s="53">
        <v>5410</v>
      </c>
      <c r="B171" s="44" t="s">
        <v>360</v>
      </c>
      <c r="C171" s="45">
        <f>SUM(C172:C173)</f>
        <v>0</v>
      </c>
      <c r="D171" s="55">
        <f t="shared" si="1"/>
        <v>0</v>
      </c>
      <c r="E171" s="54"/>
    </row>
    <row r="172" spans="1:5" x14ac:dyDescent="0.2">
      <c r="A172" s="53">
        <v>5411</v>
      </c>
      <c r="B172" s="44" t="s">
        <v>361</v>
      </c>
      <c r="C172" s="45">
        <v>0</v>
      </c>
      <c r="D172" s="55">
        <f t="shared" si="1"/>
        <v>0</v>
      </c>
      <c r="E172" s="54"/>
    </row>
    <row r="173" spans="1:5" x14ac:dyDescent="0.2">
      <c r="A173" s="53">
        <v>5412</v>
      </c>
      <c r="B173" s="44" t="s">
        <v>362</v>
      </c>
      <c r="C173" s="45">
        <v>0</v>
      </c>
      <c r="D173" s="55">
        <f t="shared" si="1"/>
        <v>0</v>
      </c>
      <c r="E173" s="54"/>
    </row>
    <row r="174" spans="1:5" x14ac:dyDescent="0.2">
      <c r="A174" s="53">
        <v>5420</v>
      </c>
      <c r="B174" s="44" t="s">
        <v>363</v>
      </c>
      <c r="C174" s="45">
        <f>SUM(C175:C176)</f>
        <v>0</v>
      </c>
      <c r="D174" s="55">
        <f t="shared" si="1"/>
        <v>0</v>
      </c>
      <c r="E174" s="54"/>
    </row>
    <row r="175" spans="1:5" x14ac:dyDescent="0.2">
      <c r="A175" s="53">
        <v>5421</v>
      </c>
      <c r="B175" s="44" t="s">
        <v>364</v>
      </c>
      <c r="C175" s="45">
        <v>0</v>
      </c>
      <c r="D175" s="55">
        <f t="shared" si="1"/>
        <v>0</v>
      </c>
      <c r="E175" s="54"/>
    </row>
    <row r="176" spans="1:5" x14ac:dyDescent="0.2">
      <c r="A176" s="53">
        <v>5422</v>
      </c>
      <c r="B176" s="44" t="s">
        <v>365</v>
      </c>
      <c r="C176" s="45">
        <v>0</v>
      </c>
      <c r="D176" s="55">
        <f t="shared" si="1"/>
        <v>0</v>
      </c>
      <c r="E176" s="54"/>
    </row>
    <row r="177" spans="1:5" x14ac:dyDescent="0.2">
      <c r="A177" s="53">
        <v>5430</v>
      </c>
      <c r="B177" s="44" t="s">
        <v>366</v>
      </c>
      <c r="C177" s="45">
        <f>SUM(C178:C179)</f>
        <v>0</v>
      </c>
      <c r="D177" s="55">
        <f t="shared" si="1"/>
        <v>0</v>
      </c>
      <c r="E177" s="54"/>
    </row>
    <row r="178" spans="1:5" x14ac:dyDescent="0.2">
      <c r="A178" s="53">
        <v>5431</v>
      </c>
      <c r="B178" s="44" t="s">
        <v>367</v>
      </c>
      <c r="C178" s="45">
        <v>0</v>
      </c>
      <c r="D178" s="55">
        <f t="shared" si="1"/>
        <v>0</v>
      </c>
      <c r="E178" s="54"/>
    </row>
    <row r="179" spans="1:5" x14ac:dyDescent="0.2">
      <c r="A179" s="53">
        <v>5432</v>
      </c>
      <c r="B179" s="44" t="s">
        <v>368</v>
      </c>
      <c r="C179" s="45">
        <v>0</v>
      </c>
      <c r="D179" s="55">
        <f t="shared" si="1"/>
        <v>0</v>
      </c>
      <c r="E179" s="54"/>
    </row>
    <row r="180" spans="1:5" x14ac:dyDescent="0.2">
      <c r="A180" s="53">
        <v>5440</v>
      </c>
      <c r="B180" s="44" t="s">
        <v>369</v>
      </c>
      <c r="C180" s="45">
        <f>SUM(C181)</f>
        <v>0</v>
      </c>
      <c r="D180" s="55">
        <f t="shared" si="1"/>
        <v>0</v>
      </c>
      <c r="E180" s="54"/>
    </row>
    <row r="181" spans="1:5" x14ac:dyDescent="0.2">
      <c r="A181" s="53">
        <v>5441</v>
      </c>
      <c r="B181" s="44" t="s">
        <v>369</v>
      </c>
      <c r="C181" s="45">
        <v>0</v>
      </c>
      <c r="D181" s="55">
        <f t="shared" si="1"/>
        <v>0</v>
      </c>
      <c r="E181" s="54"/>
    </row>
    <row r="182" spans="1:5" x14ac:dyDescent="0.2">
      <c r="A182" s="53">
        <v>5450</v>
      </c>
      <c r="B182" s="44" t="s">
        <v>370</v>
      </c>
      <c r="C182" s="45">
        <f>SUM(C183:C184)</f>
        <v>0</v>
      </c>
      <c r="D182" s="55">
        <f t="shared" si="1"/>
        <v>0</v>
      </c>
      <c r="E182" s="54"/>
    </row>
    <row r="183" spans="1:5" x14ac:dyDescent="0.2">
      <c r="A183" s="53">
        <v>5451</v>
      </c>
      <c r="B183" s="44" t="s">
        <v>371</v>
      </c>
      <c r="C183" s="45">
        <v>0</v>
      </c>
      <c r="D183" s="55">
        <f t="shared" si="1"/>
        <v>0</v>
      </c>
      <c r="E183" s="54"/>
    </row>
    <row r="184" spans="1:5" x14ac:dyDescent="0.2">
      <c r="A184" s="53">
        <v>5452</v>
      </c>
      <c r="B184" s="44" t="s">
        <v>372</v>
      </c>
      <c r="C184" s="45">
        <v>0</v>
      </c>
      <c r="D184" s="55">
        <f t="shared" si="1"/>
        <v>0</v>
      </c>
      <c r="E184" s="54"/>
    </row>
    <row r="185" spans="1:5" x14ac:dyDescent="0.2">
      <c r="A185" s="53">
        <v>5500</v>
      </c>
      <c r="B185" s="44" t="s">
        <v>373</v>
      </c>
      <c r="C185" s="45">
        <f>C186+C195+C198+C204+C206+C208</f>
        <v>0</v>
      </c>
      <c r="D185" s="55">
        <f t="shared" si="1"/>
        <v>0</v>
      </c>
      <c r="E185" s="54"/>
    </row>
    <row r="186" spans="1:5" x14ac:dyDescent="0.2">
      <c r="A186" s="53">
        <v>5510</v>
      </c>
      <c r="B186" s="44" t="s">
        <v>374</v>
      </c>
      <c r="C186" s="45">
        <f>SUM(C187:C194)</f>
        <v>0</v>
      </c>
      <c r="D186" s="55">
        <f t="shared" si="1"/>
        <v>0</v>
      </c>
      <c r="E186" s="54"/>
    </row>
    <row r="187" spans="1:5" x14ac:dyDescent="0.2">
      <c r="A187" s="53">
        <v>5511</v>
      </c>
      <c r="B187" s="44" t="s">
        <v>375</v>
      </c>
      <c r="C187" s="45">
        <v>0</v>
      </c>
      <c r="D187" s="55">
        <f t="shared" si="1"/>
        <v>0</v>
      </c>
      <c r="E187" s="54"/>
    </row>
    <row r="188" spans="1:5" x14ac:dyDescent="0.2">
      <c r="A188" s="53">
        <v>5512</v>
      </c>
      <c r="B188" s="44" t="s">
        <v>376</v>
      </c>
      <c r="C188" s="45">
        <v>0</v>
      </c>
      <c r="D188" s="55">
        <f t="shared" si="1"/>
        <v>0</v>
      </c>
      <c r="E188" s="54"/>
    </row>
    <row r="189" spans="1:5" x14ac:dyDescent="0.2">
      <c r="A189" s="53">
        <v>5513</v>
      </c>
      <c r="B189" s="44" t="s">
        <v>377</v>
      </c>
      <c r="C189" s="45">
        <v>0</v>
      </c>
      <c r="D189" s="55">
        <f t="shared" si="1"/>
        <v>0</v>
      </c>
      <c r="E189" s="54"/>
    </row>
    <row r="190" spans="1:5" x14ac:dyDescent="0.2">
      <c r="A190" s="53">
        <v>5514</v>
      </c>
      <c r="B190" s="44" t="s">
        <v>378</v>
      </c>
      <c r="C190" s="45">
        <v>0</v>
      </c>
      <c r="D190" s="55">
        <f t="shared" si="1"/>
        <v>0</v>
      </c>
      <c r="E190" s="54"/>
    </row>
    <row r="191" spans="1:5" x14ac:dyDescent="0.2">
      <c r="A191" s="53">
        <v>5515</v>
      </c>
      <c r="B191" s="44" t="s">
        <v>379</v>
      </c>
      <c r="C191" s="45">
        <v>0</v>
      </c>
      <c r="D191" s="55">
        <f t="shared" si="1"/>
        <v>0</v>
      </c>
      <c r="E191" s="54"/>
    </row>
    <row r="192" spans="1:5" x14ac:dyDescent="0.2">
      <c r="A192" s="53">
        <v>5516</v>
      </c>
      <c r="B192" s="44" t="s">
        <v>380</v>
      </c>
      <c r="C192" s="45">
        <v>0</v>
      </c>
      <c r="D192" s="55">
        <f t="shared" si="1"/>
        <v>0</v>
      </c>
      <c r="E192" s="54"/>
    </row>
    <row r="193" spans="1:5" x14ac:dyDescent="0.2">
      <c r="A193" s="53">
        <v>5517</v>
      </c>
      <c r="B193" s="44" t="s">
        <v>381</v>
      </c>
      <c r="C193" s="45">
        <v>0</v>
      </c>
      <c r="D193" s="55">
        <f t="shared" si="1"/>
        <v>0</v>
      </c>
      <c r="E193" s="54"/>
    </row>
    <row r="194" spans="1:5" x14ac:dyDescent="0.2">
      <c r="A194" s="53">
        <v>5518</v>
      </c>
      <c r="B194" s="44" t="s">
        <v>45</v>
      </c>
      <c r="C194" s="45">
        <v>0</v>
      </c>
      <c r="D194" s="55">
        <f t="shared" si="1"/>
        <v>0</v>
      </c>
      <c r="E194" s="54"/>
    </row>
    <row r="195" spans="1:5" x14ac:dyDescent="0.2">
      <c r="A195" s="53">
        <v>5520</v>
      </c>
      <c r="B195" s="44" t="s">
        <v>44</v>
      </c>
      <c r="C195" s="45">
        <f>SUM(C196:C197)</f>
        <v>0</v>
      </c>
      <c r="D195" s="55">
        <f t="shared" si="1"/>
        <v>0</v>
      </c>
      <c r="E195" s="54"/>
    </row>
    <row r="196" spans="1:5" x14ac:dyDescent="0.2">
      <c r="A196" s="53">
        <v>5521</v>
      </c>
      <c r="B196" s="44" t="s">
        <v>382</v>
      </c>
      <c r="C196" s="45">
        <v>0</v>
      </c>
      <c r="D196" s="55">
        <f t="shared" si="1"/>
        <v>0</v>
      </c>
      <c r="E196" s="54"/>
    </row>
    <row r="197" spans="1:5" x14ac:dyDescent="0.2">
      <c r="A197" s="53">
        <v>5522</v>
      </c>
      <c r="B197" s="44" t="s">
        <v>383</v>
      </c>
      <c r="C197" s="45">
        <v>0</v>
      </c>
      <c r="D197" s="55">
        <f t="shared" si="1"/>
        <v>0</v>
      </c>
      <c r="E197" s="54"/>
    </row>
    <row r="198" spans="1:5" x14ac:dyDescent="0.2">
      <c r="A198" s="53">
        <v>5530</v>
      </c>
      <c r="B198" s="44" t="s">
        <v>384</v>
      </c>
      <c r="C198" s="45">
        <f>SUM(C199:C203)</f>
        <v>0</v>
      </c>
      <c r="D198" s="55">
        <f t="shared" si="1"/>
        <v>0</v>
      </c>
      <c r="E198" s="54"/>
    </row>
    <row r="199" spans="1:5" x14ac:dyDescent="0.2">
      <c r="A199" s="53">
        <v>5531</v>
      </c>
      <c r="B199" s="44" t="s">
        <v>385</v>
      </c>
      <c r="C199" s="45">
        <v>0</v>
      </c>
      <c r="D199" s="55">
        <f t="shared" si="1"/>
        <v>0</v>
      </c>
      <c r="E199" s="54"/>
    </row>
    <row r="200" spans="1:5" x14ac:dyDescent="0.2">
      <c r="A200" s="53">
        <v>5532</v>
      </c>
      <c r="B200" s="44" t="s">
        <v>386</v>
      </c>
      <c r="C200" s="45">
        <v>0</v>
      </c>
      <c r="D200" s="55">
        <f t="shared" si="1"/>
        <v>0</v>
      </c>
      <c r="E200" s="54"/>
    </row>
    <row r="201" spans="1:5" x14ac:dyDescent="0.2">
      <c r="A201" s="53">
        <v>5533</v>
      </c>
      <c r="B201" s="44" t="s">
        <v>387</v>
      </c>
      <c r="C201" s="45">
        <v>0</v>
      </c>
      <c r="D201" s="55">
        <f t="shared" si="1"/>
        <v>0</v>
      </c>
      <c r="E201" s="54"/>
    </row>
    <row r="202" spans="1:5" x14ac:dyDescent="0.2">
      <c r="A202" s="53">
        <v>5534</v>
      </c>
      <c r="B202" s="44" t="s">
        <v>388</v>
      </c>
      <c r="C202" s="45">
        <v>0</v>
      </c>
      <c r="D202" s="55">
        <f t="shared" si="1"/>
        <v>0</v>
      </c>
      <c r="E202" s="54"/>
    </row>
    <row r="203" spans="1:5" x14ac:dyDescent="0.2">
      <c r="A203" s="53">
        <v>5535</v>
      </c>
      <c r="B203" s="44" t="s">
        <v>389</v>
      </c>
      <c r="C203" s="45">
        <v>0</v>
      </c>
      <c r="D203" s="55">
        <f t="shared" si="1"/>
        <v>0</v>
      </c>
      <c r="E203" s="54"/>
    </row>
    <row r="204" spans="1:5" x14ac:dyDescent="0.2">
      <c r="A204" s="53">
        <v>5540</v>
      </c>
      <c r="B204" s="44" t="s">
        <v>390</v>
      </c>
      <c r="C204" s="45">
        <f>SUM(C205)</f>
        <v>0</v>
      </c>
      <c r="D204" s="55">
        <f t="shared" si="1"/>
        <v>0</v>
      </c>
      <c r="E204" s="54"/>
    </row>
    <row r="205" spans="1:5" x14ac:dyDescent="0.2">
      <c r="A205" s="53">
        <v>5541</v>
      </c>
      <c r="B205" s="44" t="s">
        <v>390</v>
      </c>
      <c r="C205" s="45">
        <v>0</v>
      </c>
      <c r="D205" s="55">
        <f t="shared" si="1"/>
        <v>0</v>
      </c>
      <c r="E205" s="54"/>
    </row>
    <row r="206" spans="1:5" x14ac:dyDescent="0.2">
      <c r="A206" s="53">
        <v>5550</v>
      </c>
      <c r="B206" s="44" t="s">
        <v>391</v>
      </c>
      <c r="C206" s="45">
        <f>C207</f>
        <v>0</v>
      </c>
      <c r="D206" s="55">
        <f t="shared" si="1"/>
        <v>0</v>
      </c>
      <c r="E206" s="54"/>
    </row>
    <row r="207" spans="1:5" x14ac:dyDescent="0.2">
      <c r="A207" s="53">
        <v>5551</v>
      </c>
      <c r="B207" s="44" t="s">
        <v>391</v>
      </c>
      <c r="C207" s="45">
        <v>0</v>
      </c>
      <c r="D207" s="55">
        <f t="shared" si="1"/>
        <v>0</v>
      </c>
      <c r="E207" s="54"/>
    </row>
    <row r="208" spans="1:5" x14ac:dyDescent="0.2">
      <c r="A208" s="53">
        <v>5590</v>
      </c>
      <c r="B208" s="44" t="s">
        <v>392</v>
      </c>
      <c r="C208" s="45">
        <f>SUM(C209:C217)</f>
        <v>0</v>
      </c>
      <c r="D208" s="55">
        <f t="shared" si="1"/>
        <v>0</v>
      </c>
      <c r="E208" s="54"/>
    </row>
    <row r="209" spans="1:5" x14ac:dyDescent="0.2">
      <c r="A209" s="53">
        <v>5591</v>
      </c>
      <c r="B209" s="44" t="s">
        <v>393</v>
      </c>
      <c r="C209" s="45">
        <v>0</v>
      </c>
      <c r="D209" s="55">
        <f t="shared" si="1"/>
        <v>0</v>
      </c>
      <c r="E209" s="54"/>
    </row>
    <row r="210" spans="1:5" x14ac:dyDescent="0.2">
      <c r="A210" s="53">
        <v>5592</v>
      </c>
      <c r="B210" s="44" t="s">
        <v>394</v>
      </c>
      <c r="C210" s="45">
        <v>0</v>
      </c>
      <c r="D210" s="55">
        <f t="shared" si="1"/>
        <v>0</v>
      </c>
      <c r="E210" s="54"/>
    </row>
    <row r="211" spans="1:5" x14ac:dyDescent="0.2">
      <c r="A211" s="53">
        <v>5593</v>
      </c>
      <c r="B211" s="44" t="s">
        <v>395</v>
      </c>
      <c r="C211" s="45">
        <v>0</v>
      </c>
      <c r="D211" s="55">
        <f t="shared" si="1"/>
        <v>0</v>
      </c>
      <c r="E211" s="54"/>
    </row>
    <row r="212" spans="1:5" x14ac:dyDescent="0.2">
      <c r="A212" s="53">
        <v>5594</v>
      </c>
      <c r="B212" s="44" t="s">
        <v>451</v>
      </c>
      <c r="C212" s="45">
        <v>0</v>
      </c>
      <c r="D212" s="55">
        <f t="shared" si="1"/>
        <v>0</v>
      </c>
      <c r="E212" s="54"/>
    </row>
    <row r="213" spans="1:5" x14ac:dyDescent="0.2">
      <c r="A213" s="53">
        <v>5595</v>
      </c>
      <c r="B213" s="44" t="s">
        <v>397</v>
      </c>
      <c r="C213" s="45">
        <v>0</v>
      </c>
      <c r="D213" s="55">
        <f t="shared" si="1"/>
        <v>0</v>
      </c>
      <c r="E213" s="54"/>
    </row>
    <row r="214" spans="1:5" x14ac:dyDescent="0.2">
      <c r="A214" s="53">
        <v>5596</v>
      </c>
      <c r="B214" s="44" t="s">
        <v>290</v>
      </c>
      <c r="C214" s="45">
        <v>0</v>
      </c>
      <c r="D214" s="55">
        <f t="shared" si="1"/>
        <v>0</v>
      </c>
      <c r="E214" s="54"/>
    </row>
    <row r="215" spans="1:5" x14ac:dyDescent="0.2">
      <c r="A215" s="53">
        <v>5597</v>
      </c>
      <c r="B215" s="44" t="s">
        <v>398</v>
      </c>
      <c r="C215" s="45">
        <v>0</v>
      </c>
      <c r="D215" s="55">
        <f t="shared" si="1"/>
        <v>0</v>
      </c>
      <c r="E215" s="54"/>
    </row>
    <row r="216" spans="1:5" x14ac:dyDescent="0.2">
      <c r="A216" s="53">
        <v>5598</v>
      </c>
      <c r="B216" s="44" t="s">
        <v>452</v>
      </c>
      <c r="C216" s="45">
        <v>0</v>
      </c>
      <c r="D216" s="55">
        <f t="shared" si="1"/>
        <v>0</v>
      </c>
      <c r="E216" s="54"/>
    </row>
    <row r="217" spans="1:5" x14ac:dyDescent="0.2">
      <c r="A217" s="53">
        <v>5599</v>
      </c>
      <c r="B217" s="44" t="s">
        <v>399</v>
      </c>
      <c r="C217" s="45">
        <v>0</v>
      </c>
      <c r="D217" s="55">
        <f t="shared" si="1"/>
        <v>0</v>
      </c>
      <c r="E217" s="54"/>
    </row>
    <row r="218" spans="1:5" x14ac:dyDescent="0.2">
      <c r="A218" s="53">
        <v>5600</v>
      </c>
      <c r="B218" s="44" t="s">
        <v>43</v>
      </c>
      <c r="C218" s="45">
        <f>C219</f>
        <v>0</v>
      </c>
      <c r="D218" s="55">
        <f t="shared" si="1"/>
        <v>0</v>
      </c>
      <c r="E218" s="54"/>
    </row>
    <row r="219" spans="1:5" x14ac:dyDescent="0.2">
      <c r="A219" s="53">
        <v>5610</v>
      </c>
      <c r="B219" s="44" t="s">
        <v>400</v>
      </c>
      <c r="C219" s="45">
        <f>C220</f>
        <v>0</v>
      </c>
      <c r="D219" s="55">
        <f t="shared" si="1"/>
        <v>0</v>
      </c>
      <c r="E219" s="54"/>
    </row>
    <row r="220" spans="1:5" x14ac:dyDescent="0.2">
      <c r="A220" s="53">
        <v>5611</v>
      </c>
      <c r="B220" s="44" t="s">
        <v>401</v>
      </c>
      <c r="C220" s="45">
        <v>0</v>
      </c>
      <c r="D220" s="55">
        <f t="shared" si="1"/>
        <v>0</v>
      </c>
      <c r="E220" s="54"/>
    </row>
    <row r="222" spans="1:5" x14ac:dyDescent="0.2">
      <c r="A222" s="31" t="s">
        <v>552</v>
      </c>
    </row>
    <row r="225" spans="2:3" x14ac:dyDescent="0.2">
      <c r="B225" s="38"/>
      <c r="C225" s="38"/>
    </row>
    <row r="226" spans="2:3" x14ac:dyDescent="0.2">
      <c r="B226" s="38"/>
      <c r="C226" s="38"/>
    </row>
    <row r="227" spans="2:3" x14ac:dyDescent="0.2">
      <c r="B227" s="38" t="s">
        <v>581</v>
      </c>
      <c r="C227" s="31" t="s">
        <v>583</v>
      </c>
    </row>
    <row r="228" spans="2:3" x14ac:dyDescent="0.2">
      <c r="B228" s="38" t="s">
        <v>582</v>
      </c>
      <c r="C228" s="31" t="s">
        <v>584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95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XFD1048576"/>
    </sheetView>
  </sheetViews>
  <sheetFormatPr baseColWidth="10" defaultColWidth="9.140625" defaultRowHeight="12.75" x14ac:dyDescent="0.2"/>
  <cols>
    <col min="1" max="1" width="10" style="59" customWidth="1"/>
    <col min="2" max="2" width="48.140625" style="59" customWidth="1"/>
    <col min="3" max="3" width="22.85546875" style="59" customWidth="1"/>
    <col min="4" max="5" width="16.7109375" style="59" customWidth="1"/>
    <col min="6" max="16384" width="9.140625" style="59"/>
  </cols>
  <sheetData>
    <row r="1" spans="1:5" ht="18.95" customHeight="1" x14ac:dyDescent="0.2">
      <c r="A1" s="56" t="s">
        <v>577</v>
      </c>
      <c r="B1" s="56"/>
      <c r="C1" s="56"/>
      <c r="D1" s="57" t="s">
        <v>532</v>
      </c>
      <c r="E1" s="58">
        <v>2022</v>
      </c>
    </row>
    <row r="2" spans="1:5" ht="18.95" customHeight="1" x14ac:dyDescent="0.2">
      <c r="A2" s="56" t="s">
        <v>538</v>
      </c>
      <c r="B2" s="56"/>
      <c r="C2" s="56"/>
      <c r="D2" s="57" t="s">
        <v>533</v>
      </c>
      <c r="E2" s="58" t="s">
        <v>535</v>
      </c>
    </row>
    <row r="3" spans="1:5" ht="18.95" customHeight="1" x14ac:dyDescent="0.2">
      <c r="A3" s="56" t="s">
        <v>578</v>
      </c>
      <c r="B3" s="56"/>
      <c r="C3" s="56"/>
      <c r="D3" s="57" t="s">
        <v>534</v>
      </c>
      <c r="E3" s="58">
        <v>1</v>
      </c>
    </row>
    <row r="4" spans="1:5" x14ac:dyDescent="0.2">
      <c r="A4" s="60" t="s">
        <v>129</v>
      </c>
      <c r="B4" s="61"/>
      <c r="C4" s="61"/>
      <c r="D4" s="61"/>
      <c r="E4" s="61"/>
    </row>
    <row r="6" spans="1:5" x14ac:dyDescent="0.2">
      <c r="A6" s="61" t="s">
        <v>116</v>
      </c>
      <c r="B6" s="61"/>
      <c r="C6" s="61"/>
      <c r="D6" s="61"/>
      <c r="E6" s="61"/>
    </row>
    <row r="7" spans="1:5" x14ac:dyDescent="0.2">
      <c r="A7" s="62" t="s">
        <v>94</v>
      </c>
      <c r="B7" s="62" t="s">
        <v>91</v>
      </c>
      <c r="C7" s="62" t="s">
        <v>92</v>
      </c>
      <c r="D7" s="62" t="s">
        <v>93</v>
      </c>
      <c r="E7" s="62" t="s">
        <v>95</v>
      </c>
    </row>
    <row r="8" spans="1:5" x14ac:dyDescent="0.2">
      <c r="A8" s="63">
        <v>3110</v>
      </c>
      <c r="B8" s="59" t="s">
        <v>269</v>
      </c>
      <c r="C8" s="64">
        <v>433629931.13999999</v>
      </c>
    </row>
    <row r="9" spans="1:5" x14ac:dyDescent="0.2">
      <c r="A9" s="63">
        <v>3120</v>
      </c>
      <c r="B9" s="59" t="s">
        <v>402</v>
      </c>
      <c r="C9" s="64">
        <v>6143321.2400000002</v>
      </c>
    </row>
    <row r="10" spans="1:5" x14ac:dyDescent="0.2">
      <c r="A10" s="63">
        <v>3130</v>
      </c>
      <c r="B10" s="59" t="s">
        <v>403</v>
      </c>
      <c r="C10" s="64">
        <v>0</v>
      </c>
    </row>
    <row r="11" spans="1:5" x14ac:dyDescent="0.2">
      <c r="C11" s="64"/>
    </row>
    <row r="12" spans="1:5" x14ac:dyDescent="0.2">
      <c r="A12" s="61" t="s">
        <v>117</v>
      </c>
      <c r="B12" s="61"/>
      <c r="C12" s="65"/>
      <c r="D12" s="61"/>
      <c r="E12" s="61"/>
    </row>
    <row r="13" spans="1:5" x14ac:dyDescent="0.2">
      <c r="A13" s="62" t="s">
        <v>94</v>
      </c>
      <c r="B13" s="62" t="s">
        <v>91</v>
      </c>
      <c r="C13" s="66" t="s">
        <v>92</v>
      </c>
      <c r="D13" s="62" t="s">
        <v>404</v>
      </c>
      <c r="E13" s="62"/>
    </row>
    <row r="14" spans="1:5" x14ac:dyDescent="0.2">
      <c r="A14" s="63">
        <v>3210</v>
      </c>
      <c r="B14" s="59" t="s">
        <v>405</v>
      </c>
      <c r="C14" s="64">
        <v>32319684.350000001</v>
      </c>
    </row>
    <row r="15" spans="1:5" x14ac:dyDescent="0.2">
      <c r="A15" s="63">
        <v>3220</v>
      </c>
      <c r="B15" s="59" t="s">
        <v>406</v>
      </c>
      <c r="C15" s="64">
        <v>-120404359.33</v>
      </c>
    </row>
    <row r="16" spans="1:5" x14ac:dyDescent="0.2">
      <c r="A16" s="63">
        <v>3230</v>
      </c>
      <c r="B16" s="59" t="s">
        <v>407</v>
      </c>
      <c r="C16" s="64">
        <f>SUM(C17:C20)</f>
        <v>0</v>
      </c>
    </row>
    <row r="17" spans="1:7" x14ac:dyDescent="0.2">
      <c r="A17" s="63">
        <v>3231</v>
      </c>
      <c r="B17" s="59" t="s">
        <v>408</v>
      </c>
      <c r="C17" s="64">
        <v>0</v>
      </c>
    </row>
    <row r="18" spans="1:7" x14ac:dyDescent="0.2">
      <c r="A18" s="63">
        <v>3232</v>
      </c>
      <c r="B18" s="59" t="s">
        <v>409</v>
      </c>
      <c r="C18" s="64">
        <v>0</v>
      </c>
    </row>
    <row r="19" spans="1:7" x14ac:dyDescent="0.2">
      <c r="A19" s="63">
        <v>3233</v>
      </c>
      <c r="B19" s="59" t="s">
        <v>410</v>
      </c>
      <c r="C19" s="64">
        <v>0</v>
      </c>
    </row>
    <row r="20" spans="1:7" x14ac:dyDescent="0.2">
      <c r="A20" s="63">
        <v>3239</v>
      </c>
      <c r="B20" s="59" t="s">
        <v>411</v>
      </c>
      <c r="C20" s="64">
        <v>0</v>
      </c>
    </row>
    <row r="21" spans="1:7" x14ac:dyDescent="0.2">
      <c r="A21" s="63">
        <v>3240</v>
      </c>
      <c r="B21" s="59" t="s">
        <v>412</v>
      </c>
      <c r="C21" s="64">
        <f>SUM(C22:C24)</f>
        <v>342664.58</v>
      </c>
    </row>
    <row r="22" spans="1:7" x14ac:dyDescent="0.2">
      <c r="A22" s="63">
        <v>3241</v>
      </c>
      <c r="B22" s="59" t="s">
        <v>413</v>
      </c>
      <c r="C22" s="64">
        <v>0</v>
      </c>
    </row>
    <row r="23" spans="1:7" x14ac:dyDescent="0.2">
      <c r="A23" s="63">
        <v>3242</v>
      </c>
      <c r="B23" s="59" t="s">
        <v>414</v>
      </c>
      <c r="C23" s="64">
        <v>0</v>
      </c>
    </row>
    <row r="24" spans="1:7" x14ac:dyDescent="0.2">
      <c r="A24" s="63">
        <v>3243</v>
      </c>
      <c r="B24" s="59" t="s">
        <v>415</v>
      </c>
      <c r="C24" s="64">
        <v>342664.58</v>
      </c>
    </row>
    <row r="25" spans="1:7" x14ac:dyDescent="0.2">
      <c r="A25" s="63">
        <v>3250</v>
      </c>
      <c r="B25" s="59" t="s">
        <v>416</v>
      </c>
      <c r="C25" s="64">
        <f>SUM(C26:C27)</f>
        <v>0</v>
      </c>
    </row>
    <row r="26" spans="1:7" x14ac:dyDescent="0.2">
      <c r="A26" s="63">
        <v>3251</v>
      </c>
      <c r="B26" s="59" t="s">
        <v>417</v>
      </c>
      <c r="C26" s="64">
        <v>0</v>
      </c>
    </row>
    <row r="27" spans="1:7" x14ac:dyDescent="0.2">
      <c r="A27" s="63">
        <v>3252</v>
      </c>
      <c r="B27" s="59" t="s">
        <v>418</v>
      </c>
      <c r="C27" s="64">
        <v>0</v>
      </c>
    </row>
    <row r="29" spans="1:7" x14ac:dyDescent="0.2">
      <c r="A29" s="59" t="s">
        <v>552</v>
      </c>
    </row>
    <row r="32" spans="1:7" x14ac:dyDescent="0.2">
      <c r="B32" s="38"/>
      <c r="C32" s="38"/>
      <c r="D32" s="31"/>
      <c r="E32" s="31"/>
      <c r="F32" s="31"/>
      <c r="G32" s="31"/>
    </row>
    <row r="33" spans="2:7" x14ac:dyDescent="0.2">
      <c r="B33" s="38"/>
      <c r="C33" s="38"/>
      <c r="D33" s="31"/>
      <c r="E33" s="31"/>
      <c r="F33" s="31"/>
      <c r="G33" s="31"/>
    </row>
    <row r="34" spans="2:7" x14ac:dyDescent="0.2">
      <c r="B34" s="38" t="s">
        <v>581</v>
      </c>
      <c r="C34" s="38"/>
      <c r="D34" s="31" t="s">
        <v>583</v>
      </c>
      <c r="E34" s="31"/>
      <c r="F34" s="31"/>
      <c r="G34" s="31"/>
    </row>
    <row r="35" spans="2:7" x14ac:dyDescent="0.2">
      <c r="B35" s="38" t="s">
        <v>582</v>
      </c>
      <c r="C35" s="38"/>
      <c r="D35" s="31" t="s">
        <v>584</v>
      </c>
      <c r="E35" s="31"/>
      <c r="F35" s="31"/>
      <c r="G35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opLeftCell="A85" workbookViewId="0">
      <selection activeCell="D124" sqref="D124"/>
    </sheetView>
  </sheetViews>
  <sheetFormatPr baseColWidth="10" defaultColWidth="9.140625" defaultRowHeight="12.75" x14ac:dyDescent="0.2"/>
  <cols>
    <col min="1" max="1" width="10" style="59" customWidth="1"/>
    <col min="2" max="2" width="51.7109375" style="59" customWidth="1"/>
    <col min="3" max="4" width="12.28515625" style="59" customWidth="1"/>
    <col min="5" max="5" width="19.140625" style="59" customWidth="1"/>
    <col min="6" max="16384" width="9.140625" style="59"/>
  </cols>
  <sheetData>
    <row r="1" spans="1:5" s="67" customFormat="1" ht="18.95" customHeight="1" x14ac:dyDescent="0.25">
      <c r="A1" s="56" t="s">
        <v>577</v>
      </c>
      <c r="B1" s="56"/>
      <c r="C1" s="56"/>
      <c r="D1" s="57" t="s">
        <v>532</v>
      </c>
      <c r="E1" s="58">
        <v>2022</v>
      </c>
    </row>
    <row r="2" spans="1:5" s="67" customFormat="1" ht="18.95" customHeight="1" x14ac:dyDescent="0.25">
      <c r="A2" s="56" t="s">
        <v>539</v>
      </c>
      <c r="B2" s="56"/>
      <c r="C2" s="56"/>
      <c r="D2" s="57" t="s">
        <v>533</v>
      </c>
      <c r="E2" s="58" t="s">
        <v>535</v>
      </c>
    </row>
    <row r="3" spans="1:5" s="67" customFormat="1" ht="18.95" customHeight="1" x14ac:dyDescent="0.25">
      <c r="A3" s="56" t="s">
        <v>578</v>
      </c>
      <c r="B3" s="56"/>
      <c r="C3" s="56"/>
      <c r="D3" s="57" t="s">
        <v>534</v>
      </c>
      <c r="E3" s="58">
        <v>1</v>
      </c>
    </row>
    <row r="4" spans="1:5" x14ac:dyDescent="0.2">
      <c r="A4" s="60" t="s">
        <v>129</v>
      </c>
      <c r="B4" s="61"/>
      <c r="C4" s="61"/>
      <c r="D4" s="61"/>
      <c r="E4" s="61"/>
    </row>
    <row r="6" spans="1:5" x14ac:dyDescent="0.2">
      <c r="A6" s="61" t="s">
        <v>118</v>
      </c>
      <c r="B6" s="61"/>
      <c r="C6" s="61"/>
      <c r="D6" s="61"/>
      <c r="E6" s="61"/>
    </row>
    <row r="7" spans="1:5" x14ac:dyDescent="0.2">
      <c r="A7" s="62" t="s">
        <v>94</v>
      </c>
      <c r="B7" s="62" t="s">
        <v>576</v>
      </c>
      <c r="C7" s="68">
        <v>2022</v>
      </c>
      <c r="D7" s="68">
        <v>2021</v>
      </c>
      <c r="E7" s="62"/>
    </row>
    <row r="8" spans="1:5" x14ac:dyDescent="0.2">
      <c r="A8" s="63">
        <v>1111</v>
      </c>
      <c r="B8" s="59" t="s">
        <v>419</v>
      </c>
      <c r="C8" s="64">
        <v>0</v>
      </c>
      <c r="D8" s="64">
        <v>0</v>
      </c>
    </row>
    <row r="9" spans="1:5" x14ac:dyDescent="0.2">
      <c r="A9" s="63">
        <v>1112</v>
      </c>
      <c r="B9" s="59" t="s">
        <v>420</v>
      </c>
      <c r="C9" s="64">
        <v>37835448.539999999</v>
      </c>
      <c r="D9" s="64">
        <v>12599154.25</v>
      </c>
    </row>
    <row r="10" spans="1:5" x14ac:dyDescent="0.2">
      <c r="A10" s="63">
        <v>1113</v>
      </c>
      <c r="B10" s="59" t="s">
        <v>421</v>
      </c>
      <c r="C10" s="64">
        <v>0</v>
      </c>
      <c r="D10" s="64">
        <v>0</v>
      </c>
    </row>
    <row r="11" spans="1:5" x14ac:dyDescent="0.2">
      <c r="A11" s="63">
        <v>1114</v>
      </c>
      <c r="B11" s="59" t="s">
        <v>130</v>
      </c>
      <c r="C11" s="64">
        <v>0</v>
      </c>
      <c r="D11" s="64">
        <v>0</v>
      </c>
    </row>
    <row r="12" spans="1:5" x14ac:dyDescent="0.2">
      <c r="A12" s="63">
        <v>1115</v>
      </c>
      <c r="B12" s="59" t="s">
        <v>131</v>
      </c>
      <c r="C12" s="64">
        <v>0</v>
      </c>
      <c r="D12" s="64">
        <v>0</v>
      </c>
    </row>
    <row r="13" spans="1:5" x14ac:dyDescent="0.2">
      <c r="A13" s="63">
        <v>1116</v>
      </c>
      <c r="B13" s="59" t="s">
        <v>422</v>
      </c>
      <c r="C13" s="64">
        <v>0</v>
      </c>
      <c r="D13" s="64">
        <v>0</v>
      </c>
    </row>
    <row r="14" spans="1:5" x14ac:dyDescent="0.2">
      <c r="A14" s="63">
        <v>1119</v>
      </c>
      <c r="B14" s="59" t="s">
        <v>423</v>
      </c>
      <c r="C14" s="64">
        <v>0</v>
      </c>
      <c r="D14" s="64">
        <v>0</v>
      </c>
    </row>
    <row r="15" spans="1:5" x14ac:dyDescent="0.2">
      <c r="A15" s="69">
        <v>1110</v>
      </c>
      <c r="B15" s="70" t="s">
        <v>554</v>
      </c>
      <c r="C15" s="71">
        <f>SUM(C8:C14)</f>
        <v>37835448.539999999</v>
      </c>
      <c r="D15" s="71">
        <f>SUM(D8:D14)</f>
        <v>12599154.25</v>
      </c>
    </row>
    <row r="16" spans="1:5" x14ac:dyDescent="0.2">
      <c r="C16" s="64"/>
      <c r="D16" s="64"/>
    </row>
    <row r="18" spans="1:4" x14ac:dyDescent="0.2">
      <c r="A18" s="61" t="s">
        <v>119</v>
      </c>
      <c r="B18" s="61"/>
      <c r="C18" s="61"/>
      <c r="D18" s="61"/>
    </row>
    <row r="19" spans="1:4" x14ac:dyDescent="0.2">
      <c r="A19" s="62" t="s">
        <v>94</v>
      </c>
      <c r="B19" s="62" t="s">
        <v>576</v>
      </c>
      <c r="C19" s="72" t="s">
        <v>575</v>
      </c>
      <c r="D19" s="72" t="s">
        <v>122</v>
      </c>
    </row>
    <row r="20" spans="1:4" x14ac:dyDescent="0.2">
      <c r="A20" s="69">
        <v>1230</v>
      </c>
      <c r="B20" s="70" t="s">
        <v>163</v>
      </c>
      <c r="C20" s="71">
        <f>SUM(C21:C27)</f>
        <v>2405285.5699999998</v>
      </c>
      <c r="D20" s="71">
        <f>SUM(D21:D27)</f>
        <v>2405285.5699999998</v>
      </c>
    </row>
    <row r="21" spans="1:4" x14ac:dyDescent="0.2">
      <c r="A21" s="63">
        <v>1231</v>
      </c>
      <c r="B21" s="59" t="s">
        <v>164</v>
      </c>
      <c r="C21" s="64">
        <v>0</v>
      </c>
      <c r="D21" s="64">
        <v>0</v>
      </c>
    </row>
    <row r="22" spans="1:4" x14ac:dyDescent="0.2">
      <c r="A22" s="63">
        <v>1232</v>
      </c>
      <c r="B22" s="59" t="s">
        <v>165</v>
      </c>
      <c r="C22" s="64">
        <v>0</v>
      </c>
      <c r="D22" s="64">
        <v>0</v>
      </c>
    </row>
    <row r="23" spans="1:4" x14ac:dyDescent="0.2">
      <c r="A23" s="63">
        <v>1233</v>
      </c>
      <c r="B23" s="59" t="s">
        <v>166</v>
      </c>
      <c r="C23" s="64">
        <v>0</v>
      </c>
      <c r="D23" s="64">
        <v>0</v>
      </c>
    </row>
    <row r="24" spans="1:4" x14ac:dyDescent="0.2">
      <c r="A24" s="63">
        <v>1234</v>
      </c>
      <c r="B24" s="59" t="s">
        <v>167</v>
      </c>
      <c r="C24" s="64">
        <v>0</v>
      </c>
      <c r="D24" s="64">
        <v>0</v>
      </c>
    </row>
    <row r="25" spans="1:4" x14ac:dyDescent="0.2">
      <c r="A25" s="63">
        <v>1235</v>
      </c>
      <c r="B25" s="59" t="s">
        <v>168</v>
      </c>
      <c r="C25" s="64">
        <v>0</v>
      </c>
      <c r="D25" s="64">
        <v>0</v>
      </c>
    </row>
    <row r="26" spans="1:4" x14ac:dyDescent="0.2">
      <c r="A26" s="63">
        <v>1236</v>
      </c>
      <c r="B26" s="59" t="s">
        <v>169</v>
      </c>
      <c r="C26" s="64">
        <v>2405285.5699999998</v>
      </c>
      <c r="D26" s="64">
        <v>2405285.5699999998</v>
      </c>
    </row>
    <row r="27" spans="1:4" x14ac:dyDescent="0.2">
      <c r="A27" s="63">
        <v>1239</v>
      </c>
      <c r="B27" s="59" t="s">
        <v>170</v>
      </c>
      <c r="C27" s="64">
        <v>0</v>
      </c>
      <c r="D27" s="64">
        <v>0</v>
      </c>
    </row>
    <row r="28" spans="1:4" x14ac:dyDescent="0.2">
      <c r="A28" s="69">
        <v>1240</v>
      </c>
      <c r="B28" s="70" t="s">
        <v>171</v>
      </c>
      <c r="C28" s="71">
        <f>SUM(C29:C36)</f>
        <v>0</v>
      </c>
      <c r="D28" s="71">
        <f>SUM(D29:D36)</f>
        <v>0</v>
      </c>
    </row>
    <row r="29" spans="1:4" x14ac:dyDescent="0.2">
      <c r="A29" s="63">
        <v>1241</v>
      </c>
      <c r="B29" s="59" t="s">
        <v>172</v>
      </c>
      <c r="C29" s="64">
        <v>0</v>
      </c>
      <c r="D29" s="64">
        <v>0</v>
      </c>
    </row>
    <row r="30" spans="1:4" x14ac:dyDescent="0.2">
      <c r="A30" s="63">
        <v>1242</v>
      </c>
      <c r="B30" s="59" t="s">
        <v>173</v>
      </c>
      <c r="C30" s="64">
        <v>0</v>
      </c>
      <c r="D30" s="64">
        <v>0</v>
      </c>
    </row>
    <row r="31" spans="1:4" x14ac:dyDescent="0.2">
      <c r="A31" s="63">
        <v>1243</v>
      </c>
      <c r="B31" s="59" t="s">
        <v>174</v>
      </c>
      <c r="C31" s="64">
        <v>0</v>
      </c>
      <c r="D31" s="64">
        <v>0</v>
      </c>
    </row>
    <row r="32" spans="1:4" x14ac:dyDescent="0.2">
      <c r="A32" s="63">
        <v>1244</v>
      </c>
      <c r="B32" s="59" t="s">
        <v>175</v>
      </c>
      <c r="C32" s="64">
        <v>0</v>
      </c>
      <c r="D32" s="64">
        <v>0</v>
      </c>
    </row>
    <row r="33" spans="1:5" x14ac:dyDescent="0.2">
      <c r="A33" s="63">
        <v>1245</v>
      </c>
      <c r="B33" s="59" t="s">
        <v>176</v>
      </c>
      <c r="C33" s="64">
        <v>0</v>
      </c>
      <c r="D33" s="64">
        <v>0</v>
      </c>
    </row>
    <row r="34" spans="1:5" x14ac:dyDescent="0.2">
      <c r="A34" s="63">
        <v>1246</v>
      </c>
      <c r="B34" s="59" t="s">
        <v>177</v>
      </c>
      <c r="C34" s="64">
        <v>0</v>
      </c>
      <c r="D34" s="64">
        <v>0</v>
      </c>
    </row>
    <row r="35" spans="1:5" x14ac:dyDescent="0.2">
      <c r="A35" s="63">
        <v>1247</v>
      </c>
      <c r="B35" s="59" t="s">
        <v>178</v>
      </c>
      <c r="C35" s="64">
        <v>0</v>
      </c>
      <c r="D35" s="64">
        <v>0</v>
      </c>
    </row>
    <row r="36" spans="1:5" x14ac:dyDescent="0.2">
      <c r="A36" s="63">
        <v>1248</v>
      </c>
      <c r="B36" s="59" t="s">
        <v>179</v>
      </c>
      <c r="C36" s="64">
        <v>0</v>
      </c>
      <c r="D36" s="64">
        <v>0</v>
      </c>
    </row>
    <row r="37" spans="1:5" x14ac:dyDescent="0.2">
      <c r="A37" s="69">
        <v>1250</v>
      </c>
      <c r="B37" s="70" t="s">
        <v>181</v>
      </c>
      <c r="C37" s="71">
        <f>SUM(C38:C42)</f>
        <v>0</v>
      </c>
      <c r="D37" s="71">
        <f>SUM(D38:D42)</f>
        <v>0</v>
      </c>
      <c r="E37" s="70"/>
    </row>
    <row r="38" spans="1:5" x14ac:dyDescent="0.2">
      <c r="A38" s="63">
        <v>1251</v>
      </c>
      <c r="B38" s="59" t="s">
        <v>182</v>
      </c>
      <c r="C38" s="64">
        <v>0</v>
      </c>
      <c r="D38" s="64">
        <v>0</v>
      </c>
    </row>
    <row r="39" spans="1:5" x14ac:dyDescent="0.2">
      <c r="A39" s="63">
        <v>1252</v>
      </c>
      <c r="B39" s="59" t="s">
        <v>183</v>
      </c>
      <c r="C39" s="64">
        <v>0</v>
      </c>
      <c r="D39" s="64">
        <v>0</v>
      </c>
    </row>
    <row r="40" spans="1:5" x14ac:dyDescent="0.2">
      <c r="A40" s="63">
        <v>1253</v>
      </c>
      <c r="B40" s="59" t="s">
        <v>184</v>
      </c>
      <c r="C40" s="64">
        <v>0</v>
      </c>
      <c r="D40" s="64">
        <v>0</v>
      </c>
    </row>
    <row r="41" spans="1:5" x14ac:dyDescent="0.2">
      <c r="A41" s="63">
        <v>1254</v>
      </c>
      <c r="B41" s="59" t="s">
        <v>185</v>
      </c>
      <c r="C41" s="64">
        <v>0</v>
      </c>
      <c r="D41" s="64">
        <v>0</v>
      </c>
    </row>
    <row r="42" spans="1:5" x14ac:dyDescent="0.2">
      <c r="A42" s="63">
        <v>1259</v>
      </c>
      <c r="B42" s="59" t="s">
        <v>186</v>
      </c>
      <c r="C42" s="64">
        <v>0</v>
      </c>
      <c r="D42" s="64">
        <v>0</v>
      </c>
    </row>
    <row r="43" spans="1:5" x14ac:dyDescent="0.2">
      <c r="B43" s="73" t="s">
        <v>555</v>
      </c>
      <c r="C43" s="71">
        <f>C20+C28+C37</f>
        <v>2405285.5699999998</v>
      </c>
      <c r="D43" s="71">
        <f>D20+D28+D37</f>
        <v>2405285.5699999998</v>
      </c>
    </row>
    <row r="45" spans="1:5" x14ac:dyDescent="0.2">
      <c r="A45" s="61" t="s">
        <v>127</v>
      </c>
      <c r="B45" s="61"/>
      <c r="C45" s="61"/>
      <c r="D45" s="61"/>
      <c r="E45" s="61"/>
    </row>
    <row r="46" spans="1:5" x14ac:dyDescent="0.2">
      <c r="A46" s="62" t="s">
        <v>94</v>
      </c>
      <c r="B46" s="62" t="s">
        <v>576</v>
      </c>
      <c r="C46" s="68">
        <v>2022</v>
      </c>
      <c r="D46" s="68">
        <v>2021</v>
      </c>
      <c r="E46" s="62"/>
    </row>
    <row r="47" spans="1:5" x14ac:dyDescent="0.2">
      <c r="A47" s="69">
        <v>3210</v>
      </c>
      <c r="B47" s="70" t="s">
        <v>556</v>
      </c>
      <c r="C47" s="71">
        <v>32319684.350000001</v>
      </c>
      <c r="D47" s="71">
        <v>-6427881.29</v>
      </c>
    </row>
    <row r="48" spans="1:5" x14ac:dyDescent="0.2">
      <c r="A48" s="63"/>
      <c r="B48" s="73" t="s">
        <v>544</v>
      </c>
      <c r="C48" s="71">
        <f>C49+C61+C93+C96</f>
        <v>0</v>
      </c>
      <c r="D48" s="71">
        <f>D49+D61+D93+D96</f>
        <v>6799733.29</v>
      </c>
    </row>
    <row r="49" spans="1:4" x14ac:dyDescent="0.2">
      <c r="A49" s="69">
        <v>5400</v>
      </c>
      <c r="B49" s="70" t="s">
        <v>359</v>
      </c>
      <c r="C49" s="71">
        <f>C50+C52+C54+C56+C58</f>
        <v>0</v>
      </c>
      <c r="D49" s="71">
        <f>D50+D52+D54+D56+D58</f>
        <v>0</v>
      </c>
    </row>
    <row r="50" spans="1:4" x14ac:dyDescent="0.2">
      <c r="A50" s="63">
        <v>5410</v>
      </c>
      <c r="B50" s="59" t="s">
        <v>545</v>
      </c>
      <c r="C50" s="64">
        <f>C51</f>
        <v>0</v>
      </c>
      <c r="D50" s="64">
        <f>D51</f>
        <v>0</v>
      </c>
    </row>
    <row r="51" spans="1:4" x14ac:dyDescent="0.2">
      <c r="A51" s="63">
        <v>5411</v>
      </c>
      <c r="B51" s="59" t="s">
        <v>361</v>
      </c>
      <c r="C51" s="64">
        <v>0</v>
      </c>
      <c r="D51" s="64">
        <v>0</v>
      </c>
    </row>
    <row r="52" spans="1:4" x14ac:dyDescent="0.2">
      <c r="A52" s="63">
        <v>5420</v>
      </c>
      <c r="B52" s="59" t="s">
        <v>546</v>
      </c>
      <c r="C52" s="64">
        <f>C53</f>
        <v>0</v>
      </c>
      <c r="D52" s="64">
        <f>D53</f>
        <v>0</v>
      </c>
    </row>
    <row r="53" spans="1:4" x14ac:dyDescent="0.2">
      <c r="A53" s="63">
        <v>5421</v>
      </c>
      <c r="B53" s="59" t="s">
        <v>364</v>
      </c>
      <c r="C53" s="64">
        <v>0</v>
      </c>
      <c r="D53" s="64">
        <v>0</v>
      </c>
    </row>
    <row r="54" spans="1:4" x14ac:dyDescent="0.2">
      <c r="A54" s="63">
        <v>5430</v>
      </c>
      <c r="B54" s="59" t="s">
        <v>547</v>
      </c>
      <c r="C54" s="64">
        <f>C55</f>
        <v>0</v>
      </c>
      <c r="D54" s="64">
        <f>D55</f>
        <v>0</v>
      </c>
    </row>
    <row r="55" spans="1:4" x14ac:dyDescent="0.2">
      <c r="A55" s="63">
        <v>5431</v>
      </c>
      <c r="B55" s="59" t="s">
        <v>367</v>
      </c>
      <c r="C55" s="64">
        <v>0</v>
      </c>
      <c r="D55" s="64">
        <v>0</v>
      </c>
    </row>
    <row r="56" spans="1:4" x14ac:dyDescent="0.2">
      <c r="A56" s="63">
        <v>5440</v>
      </c>
      <c r="B56" s="59" t="s">
        <v>548</v>
      </c>
      <c r="C56" s="64">
        <f>C57</f>
        <v>0</v>
      </c>
      <c r="D56" s="64">
        <f>D57</f>
        <v>0</v>
      </c>
    </row>
    <row r="57" spans="1:4" x14ac:dyDescent="0.2">
      <c r="A57" s="63">
        <v>5441</v>
      </c>
      <c r="B57" s="59" t="s">
        <v>548</v>
      </c>
      <c r="C57" s="64">
        <v>0</v>
      </c>
      <c r="D57" s="64">
        <v>0</v>
      </c>
    </row>
    <row r="58" spans="1:4" x14ac:dyDescent="0.2">
      <c r="A58" s="63">
        <v>5450</v>
      </c>
      <c r="B58" s="59" t="s">
        <v>549</v>
      </c>
      <c r="C58" s="64">
        <f>SUM(C59:C60)</f>
        <v>0</v>
      </c>
      <c r="D58" s="64">
        <f>SUM(D59:D60)</f>
        <v>0</v>
      </c>
    </row>
    <row r="59" spans="1:4" x14ac:dyDescent="0.2">
      <c r="A59" s="63">
        <v>5451</v>
      </c>
      <c r="B59" s="59" t="s">
        <v>371</v>
      </c>
      <c r="C59" s="64">
        <v>0</v>
      </c>
      <c r="D59" s="64">
        <v>0</v>
      </c>
    </row>
    <row r="60" spans="1:4" x14ac:dyDescent="0.2">
      <c r="A60" s="63">
        <v>5452</v>
      </c>
      <c r="B60" s="59" t="s">
        <v>372</v>
      </c>
      <c r="C60" s="64">
        <v>0</v>
      </c>
      <c r="D60" s="64">
        <v>0</v>
      </c>
    </row>
    <row r="61" spans="1:4" x14ac:dyDescent="0.2">
      <c r="A61" s="69">
        <v>5500</v>
      </c>
      <c r="B61" s="70" t="s">
        <v>373</v>
      </c>
      <c r="C61" s="71">
        <f>C62+C71+C74+C80+C82+C84</f>
        <v>0</v>
      </c>
      <c r="D61" s="71">
        <f>D62+D71+D74+D80+D82+D84</f>
        <v>6553234.9199999999</v>
      </c>
    </row>
    <row r="62" spans="1:4" x14ac:dyDescent="0.2">
      <c r="A62" s="63">
        <v>5510</v>
      </c>
      <c r="B62" s="59" t="s">
        <v>374</v>
      </c>
      <c r="C62" s="64">
        <f>SUM(C63:C70)</f>
        <v>0</v>
      </c>
      <c r="D62" s="64">
        <f>SUM(D63:D70)</f>
        <v>6553234.9199999999</v>
      </c>
    </row>
    <row r="63" spans="1:4" x14ac:dyDescent="0.2">
      <c r="A63" s="63">
        <v>5511</v>
      </c>
      <c r="B63" s="59" t="s">
        <v>375</v>
      </c>
      <c r="C63" s="64">
        <v>0</v>
      </c>
      <c r="D63" s="64">
        <v>0</v>
      </c>
    </row>
    <row r="64" spans="1:4" x14ac:dyDescent="0.2">
      <c r="A64" s="63">
        <v>5512</v>
      </c>
      <c r="B64" s="59" t="s">
        <v>376</v>
      </c>
      <c r="C64" s="64">
        <v>0</v>
      </c>
      <c r="D64" s="64">
        <v>0</v>
      </c>
    </row>
    <row r="65" spans="1:4" x14ac:dyDescent="0.2">
      <c r="A65" s="63">
        <v>5513</v>
      </c>
      <c r="B65" s="59" t="s">
        <v>377</v>
      </c>
      <c r="C65" s="64">
        <v>0</v>
      </c>
      <c r="D65" s="64">
        <v>0</v>
      </c>
    </row>
    <row r="66" spans="1:4" x14ac:dyDescent="0.2">
      <c r="A66" s="63">
        <v>5514</v>
      </c>
      <c r="B66" s="59" t="s">
        <v>378</v>
      </c>
      <c r="C66" s="64">
        <v>0</v>
      </c>
      <c r="D66" s="64">
        <v>0</v>
      </c>
    </row>
    <row r="67" spans="1:4" x14ac:dyDescent="0.2">
      <c r="A67" s="63">
        <v>5515</v>
      </c>
      <c r="B67" s="59" t="s">
        <v>379</v>
      </c>
      <c r="C67" s="64">
        <v>0</v>
      </c>
      <c r="D67" s="64">
        <v>6553234.9199999999</v>
      </c>
    </row>
    <row r="68" spans="1:4" x14ac:dyDescent="0.2">
      <c r="A68" s="63">
        <v>5516</v>
      </c>
      <c r="B68" s="59" t="s">
        <v>380</v>
      </c>
      <c r="C68" s="64">
        <v>0</v>
      </c>
      <c r="D68" s="64">
        <v>0</v>
      </c>
    </row>
    <row r="69" spans="1:4" x14ac:dyDescent="0.2">
      <c r="A69" s="63">
        <v>5517</v>
      </c>
      <c r="B69" s="59" t="s">
        <v>381</v>
      </c>
      <c r="C69" s="64">
        <v>0</v>
      </c>
      <c r="D69" s="64">
        <v>0</v>
      </c>
    </row>
    <row r="70" spans="1:4" x14ac:dyDescent="0.2">
      <c r="A70" s="63">
        <v>5518</v>
      </c>
      <c r="B70" s="59" t="s">
        <v>45</v>
      </c>
      <c r="C70" s="64">
        <v>0</v>
      </c>
      <c r="D70" s="64">
        <v>0</v>
      </c>
    </row>
    <row r="71" spans="1:4" x14ac:dyDescent="0.2">
      <c r="A71" s="63">
        <v>5520</v>
      </c>
      <c r="B71" s="59" t="s">
        <v>44</v>
      </c>
      <c r="C71" s="64">
        <f>SUM(C72:C73)</f>
        <v>0</v>
      </c>
      <c r="D71" s="64">
        <f>SUM(D72:D73)</f>
        <v>0</v>
      </c>
    </row>
    <row r="72" spans="1:4" x14ac:dyDescent="0.2">
      <c r="A72" s="63">
        <v>5521</v>
      </c>
      <c r="B72" s="59" t="s">
        <v>382</v>
      </c>
      <c r="C72" s="64">
        <v>0</v>
      </c>
      <c r="D72" s="64">
        <v>0</v>
      </c>
    </row>
    <row r="73" spans="1:4" x14ac:dyDescent="0.2">
      <c r="A73" s="63">
        <v>5522</v>
      </c>
      <c r="B73" s="59" t="s">
        <v>383</v>
      </c>
      <c r="C73" s="64">
        <v>0</v>
      </c>
      <c r="D73" s="64">
        <v>0</v>
      </c>
    </row>
    <row r="74" spans="1:4" x14ac:dyDescent="0.2">
      <c r="A74" s="63">
        <v>5530</v>
      </c>
      <c r="B74" s="59" t="s">
        <v>384</v>
      </c>
      <c r="C74" s="64">
        <f>SUM(C75:C79)</f>
        <v>0</v>
      </c>
      <c r="D74" s="64">
        <f>SUM(D75:D79)</f>
        <v>0</v>
      </c>
    </row>
    <row r="75" spans="1:4" x14ac:dyDescent="0.2">
      <c r="A75" s="63">
        <v>5531</v>
      </c>
      <c r="B75" s="59" t="s">
        <v>385</v>
      </c>
      <c r="C75" s="64">
        <v>0</v>
      </c>
      <c r="D75" s="64">
        <v>0</v>
      </c>
    </row>
    <row r="76" spans="1:4" x14ac:dyDescent="0.2">
      <c r="A76" s="63">
        <v>5532</v>
      </c>
      <c r="B76" s="59" t="s">
        <v>386</v>
      </c>
      <c r="C76" s="64">
        <v>0</v>
      </c>
      <c r="D76" s="64">
        <v>0</v>
      </c>
    </row>
    <row r="77" spans="1:4" x14ac:dyDescent="0.2">
      <c r="A77" s="63">
        <v>5533</v>
      </c>
      <c r="B77" s="59" t="s">
        <v>387</v>
      </c>
      <c r="C77" s="64">
        <v>0</v>
      </c>
      <c r="D77" s="64">
        <v>0</v>
      </c>
    </row>
    <row r="78" spans="1:4" x14ac:dyDescent="0.2">
      <c r="A78" s="63">
        <v>5534</v>
      </c>
      <c r="B78" s="59" t="s">
        <v>388</v>
      </c>
      <c r="C78" s="64">
        <v>0</v>
      </c>
      <c r="D78" s="64">
        <v>0</v>
      </c>
    </row>
    <row r="79" spans="1:4" x14ac:dyDescent="0.2">
      <c r="A79" s="63">
        <v>5535</v>
      </c>
      <c r="B79" s="59" t="s">
        <v>389</v>
      </c>
      <c r="C79" s="64">
        <v>0</v>
      </c>
      <c r="D79" s="64">
        <v>0</v>
      </c>
    </row>
    <row r="80" spans="1:4" x14ac:dyDescent="0.2">
      <c r="A80" s="63">
        <v>5540</v>
      </c>
      <c r="B80" s="59" t="s">
        <v>390</v>
      </c>
      <c r="C80" s="64">
        <f>SUM(C81)</f>
        <v>0</v>
      </c>
      <c r="D80" s="64">
        <f>SUM(D81)</f>
        <v>0</v>
      </c>
    </row>
    <row r="81" spans="1:4" x14ac:dyDescent="0.2">
      <c r="A81" s="63">
        <v>5541</v>
      </c>
      <c r="B81" s="59" t="s">
        <v>390</v>
      </c>
      <c r="C81" s="64">
        <v>0</v>
      </c>
      <c r="D81" s="64">
        <v>0</v>
      </c>
    </row>
    <row r="82" spans="1:4" x14ac:dyDescent="0.2">
      <c r="A82" s="63">
        <v>5550</v>
      </c>
      <c r="B82" s="59" t="s">
        <v>391</v>
      </c>
      <c r="C82" s="64">
        <f>SUM(C83)</f>
        <v>0</v>
      </c>
      <c r="D82" s="64">
        <f>SUM(D83)</f>
        <v>0</v>
      </c>
    </row>
    <row r="83" spans="1:4" x14ac:dyDescent="0.2">
      <c r="A83" s="63">
        <v>5551</v>
      </c>
      <c r="B83" s="59" t="s">
        <v>391</v>
      </c>
      <c r="C83" s="64">
        <v>0</v>
      </c>
      <c r="D83" s="64">
        <v>0</v>
      </c>
    </row>
    <row r="84" spans="1:4" x14ac:dyDescent="0.2">
      <c r="A84" s="63">
        <v>5590</v>
      </c>
      <c r="B84" s="59" t="s">
        <v>392</v>
      </c>
      <c r="C84" s="64">
        <f>SUM(C85:C92)</f>
        <v>0</v>
      </c>
      <c r="D84" s="64">
        <f>SUM(D85:D92)</f>
        <v>0</v>
      </c>
    </row>
    <row r="85" spans="1:4" x14ac:dyDescent="0.2">
      <c r="A85" s="63">
        <v>5591</v>
      </c>
      <c r="B85" s="59" t="s">
        <v>393</v>
      </c>
      <c r="C85" s="64">
        <v>0</v>
      </c>
      <c r="D85" s="64">
        <v>0</v>
      </c>
    </row>
    <row r="86" spans="1:4" x14ac:dyDescent="0.2">
      <c r="A86" s="63">
        <v>5592</v>
      </c>
      <c r="B86" s="59" t="s">
        <v>394</v>
      </c>
      <c r="C86" s="64">
        <v>0</v>
      </c>
      <c r="D86" s="64">
        <v>0</v>
      </c>
    </row>
    <row r="87" spans="1:4" x14ac:dyDescent="0.2">
      <c r="A87" s="63">
        <v>5593</v>
      </c>
      <c r="B87" s="59" t="s">
        <v>395</v>
      </c>
      <c r="C87" s="64">
        <v>0</v>
      </c>
      <c r="D87" s="64">
        <v>0</v>
      </c>
    </row>
    <row r="88" spans="1:4" x14ac:dyDescent="0.2">
      <c r="A88" s="63">
        <v>5594</v>
      </c>
      <c r="B88" s="59" t="s">
        <v>396</v>
      </c>
      <c r="C88" s="64">
        <v>0</v>
      </c>
      <c r="D88" s="64">
        <v>0</v>
      </c>
    </row>
    <row r="89" spans="1:4" x14ac:dyDescent="0.2">
      <c r="A89" s="63">
        <v>5595</v>
      </c>
      <c r="B89" s="59" t="s">
        <v>397</v>
      </c>
      <c r="C89" s="64">
        <v>0</v>
      </c>
      <c r="D89" s="64">
        <v>0</v>
      </c>
    </row>
    <row r="90" spans="1:4" x14ac:dyDescent="0.2">
      <c r="A90" s="63">
        <v>5596</v>
      </c>
      <c r="B90" s="59" t="s">
        <v>290</v>
      </c>
      <c r="C90" s="64">
        <v>0</v>
      </c>
      <c r="D90" s="64">
        <v>0</v>
      </c>
    </row>
    <row r="91" spans="1:4" x14ac:dyDescent="0.2">
      <c r="A91" s="63">
        <v>5597</v>
      </c>
      <c r="B91" s="59" t="s">
        <v>398</v>
      </c>
      <c r="C91" s="64">
        <v>0</v>
      </c>
      <c r="D91" s="64">
        <v>0</v>
      </c>
    </row>
    <row r="92" spans="1:4" x14ac:dyDescent="0.2">
      <c r="A92" s="63">
        <v>5599</v>
      </c>
      <c r="B92" s="59" t="s">
        <v>399</v>
      </c>
      <c r="C92" s="64">
        <v>0</v>
      </c>
      <c r="D92" s="64">
        <v>0</v>
      </c>
    </row>
    <row r="93" spans="1:4" x14ac:dyDescent="0.2">
      <c r="A93" s="69">
        <v>5600</v>
      </c>
      <c r="B93" s="70" t="s">
        <v>43</v>
      </c>
      <c r="C93" s="71">
        <f>C94</f>
        <v>0</v>
      </c>
      <c r="D93" s="71">
        <f>D94</f>
        <v>0</v>
      </c>
    </row>
    <row r="94" spans="1:4" x14ac:dyDescent="0.2">
      <c r="A94" s="63">
        <v>5610</v>
      </c>
      <c r="B94" s="59" t="s">
        <v>400</v>
      </c>
      <c r="C94" s="64">
        <f>C95</f>
        <v>0</v>
      </c>
      <c r="D94" s="64">
        <f>D95</f>
        <v>0</v>
      </c>
    </row>
    <row r="95" spans="1:4" x14ac:dyDescent="0.2">
      <c r="A95" s="63">
        <v>5611</v>
      </c>
      <c r="B95" s="59" t="s">
        <v>401</v>
      </c>
      <c r="C95" s="64">
        <v>0</v>
      </c>
      <c r="D95" s="64">
        <v>0</v>
      </c>
    </row>
    <row r="96" spans="1:4" x14ac:dyDescent="0.2">
      <c r="A96" s="69">
        <v>2110</v>
      </c>
      <c r="B96" s="74" t="s">
        <v>557</v>
      </c>
      <c r="C96" s="71">
        <f>SUM(C97:C101)</f>
        <v>0</v>
      </c>
      <c r="D96" s="71">
        <f>SUM(D97:D101)</f>
        <v>246498.37</v>
      </c>
    </row>
    <row r="97" spans="1:4" x14ac:dyDescent="0.2">
      <c r="A97" s="63">
        <v>2111</v>
      </c>
      <c r="B97" s="59" t="s">
        <v>558</v>
      </c>
      <c r="C97" s="64">
        <v>0</v>
      </c>
      <c r="D97" s="64">
        <v>0</v>
      </c>
    </row>
    <row r="98" spans="1:4" x14ac:dyDescent="0.2">
      <c r="A98" s="63">
        <v>2112</v>
      </c>
      <c r="B98" s="59" t="s">
        <v>559</v>
      </c>
      <c r="C98" s="64">
        <v>0</v>
      </c>
      <c r="D98" s="64">
        <v>0</v>
      </c>
    </row>
    <row r="99" spans="1:4" x14ac:dyDescent="0.2">
      <c r="A99" s="63">
        <v>2112</v>
      </c>
      <c r="B99" s="59" t="s">
        <v>560</v>
      </c>
      <c r="C99" s="64">
        <v>0</v>
      </c>
      <c r="D99" s="64">
        <v>246498.37</v>
      </c>
    </row>
    <row r="100" spans="1:4" x14ac:dyDescent="0.2">
      <c r="A100" s="63">
        <v>2115</v>
      </c>
      <c r="B100" s="59" t="s">
        <v>561</v>
      </c>
      <c r="C100" s="64">
        <v>0</v>
      </c>
      <c r="D100" s="64">
        <v>0</v>
      </c>
    </row>
    <row r="101" spans="1:4" x14ac:dyDescent="0.2">
      <c r="A101" s="63">
        <v>2114</v>
      </c>
      <c r="B101" s="59" t="s">
        <v>562</v>
      </c>
      <c r="C101" s="64">
        <v>0</v>
      </c>
      <c r="D101" s="64">
        <v>0</v>
      </c>
    </row>
    <row r="102" spans="1:4" x14ac:dyDescent="0.2">
      <c r="A102" s="63"/>
      <c r="B102" s="73" t="s">
        <v>563</v>
      </c>
      <c r="C102" s="71">
        <f>+C103</f>
        <v>0</v>
      </c>
      <c r="D102" s="71">
        <f>+D103</f>
        <v>0</v>
      </c>
    </row>
    <row r="103" spans="1:4" x14ac:dyDescent="0.2">
      <c r="A103" s="69">
        <v>1120</v>
      </c>
      <c r="B103" s="75" t="s">
        <v>564</v>
      </c>
      <c r="C103" s="71">
        <f>SUM(C104:C112)</f>
        <v>0</v>
      </c>
      <c r="D103" s="71">
        <f>SUM(D104:D112)</f>
        <v>0</v>
      </c>
    </row>
    <row r="104" spans="1:4" x14ac:dyDescent="0.2">
      <c r="A104" s="63">
        <v>1124</v>
      </c>
      <c r="B104" s="76" t="s">
        <v>565</v>
      </c>
      <c r="C104" s="77">
        <v>0</v>
      </c>
      <c r="D104" s="64">
        <v>0</v>
      </c>
    </row>
    <row r="105" spans="1:4" x14ac:dyDescent="0.2">
      <c r="A105" s="63">
        <v>1124</v>
      </c>
      <c r="B105" s="76" t="s">
        <v>566</v>
      </c>
      <c r="C105" s="77">
        <v>0</v>
      </c>
      <c r="D105" s="64">
        <v>0</v>
      </c>
    </row>
    <row r="106" spans="1:4" x14ac:dyDescent="0.2">
      <c r="A106" s="63">
        <v>1124</v>
      </c>
      <c r="B106" s="76" t="s">
        <v>567</v>
      </c>
      <c r="C106" s="77">
        <v>0</v>
      </c>
      <c r="D106" s="64">
        <v>0</v>
      </c>
    </row>
    <row r="107" spans="1:4" x14ac:dyDescent="0.2">
      <c r="A107" s="63">
        <v>1124</v>
      </c>
      <c r="B107" s="76" t="s">
        <v>568</v>
      </c>
      <c r="C107" s="77">
        <v>0</v>
      </c>
      <c r="D107" s="64">
        <v>0</v>
      </c>
    </row>
    <row r="108" spans="1:4" x14ac:dyDescent="0.2">
      <c r="A108" s="63">
        <v>1124</v>
      </c>
      <c r="B108" s="76" t="s">
        <v>569</v>
      </c>
      <c r="C108" s="64">
        <v>0</v>
      </c>
      <c r="D108" s="64">
        <v>0</v>
      </c>
    </row>
    <row r="109" spans="1:4" x14ac:dyDescent="0.2">
      <c r="A109" s="63">
        <v>1124</v>
      </c>
      <c r="B109" s="76" t="s">
        <v>570</v>
      </c>
      <c r="C109" s="64">
        <v>0</v>
      </c>
      <c r="D109" s="64">
        <v>0</v>
      </c>
    </row>
    <row r="110" spans="1:4" x14ac:dyDescent="0.2">
      <c r="A110" s="63">
        <v>1122</v>
      </c>
      <c r="B110" s="76" t="s">
        <v>571</v>
      </c>
      <c r="C110" s="64">
        <v>0</v>
      </c>
      <c r="D110" s="64">
        <v>0</v>
      </c>
    </row>
    <row r="111" spans="1:4" x14ac:dyDescent="0.2">
      <c r="A111" s="63">
        <v>1122</v>
      </c>
      <c r="B111" s="76" t="s">
        <v>572</v>
      </c>
      <c r="C111" s="77">
        <v>0</v>
      </c>
      <c r="D111" s="64">
        <v>0</v>
      </c>
    </row>
    <row r="112" spans="1:4" x14ac:dyDescent="0.2">
      <c r="A112" s="63">
        <v>1122</v>
      </c>
      <c r="B112" s="76" t="s">
        <v>573</v>
      </c>
      <c r="C112" s="64">
        <v>0</v>
      </c>
      <c r="D112" s="64">
        <v>0</v>
      </c>
    </row>
    <row r="113" spans="1:5" x14ac:dyDescent="0.2">
      <c r="A113" s="63"/>
      <c r="B113" s="78" t="s">
        <v>574</v>
      </c>
      <c r="C113" s="71">
        <f>C47+C48-C102</f>
        <v>32319684.350000001</v>
      </c>
      <c r="D113" s="71">
        <f>D47+D48-D102</f>
        <v>371852</v>
      </c>
    </row>
    <row r="115" spans="1:5" x14ac:dyDescent="0.2">
      <c r="A115" s="59" t="s">
        <v>552</v>
      </c>
    </row>
    <row r="118" spans="1:5" x14ac:dyDescent="0.2">
      <c r="B118" s="38"/>
      <c r="C118" s="38"/>
      <c r="D118" s="31"/>
      <c r="E118" s="31"/>
    </row>
    <row r="119" spans="1:5" x14ac:dyDescent="0.2">
      <c r="B119" s="38"/>
      <c r="C119" s="38"/>
      <c r="D119" s="31"/>
      <c r="E119" s="31"/>
    </row>
    <row r="120" spans="1:5" x14ac:dyDescent="0.2">
      <c r="B120" s="38" t="s">
        <v>581</v>
      </c>
      <c r="C120" s="38"/>
      <c r="D120" s="31" t="s">
        <v>583</v>
      </c>
      <c r="E120" s="31"/>
    </row>
    <row r="121" spans="1:5" x14ac:dyDescent="0.2">
      <c r="B121" s="38" t="s">
        <v>582</v>
      </c>
      <c r="C121" s="38"/>
      <c r="D121" s="31" t="s">
        <v>584</v>
      </c>
      <c r="E121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" right="0.7" top="0.75" bottom="0.75" header="0.3" footer="0.3"/>
  <pageSetup scale="90" orientation="landscape" r:id="rId1"/>
  <ignoredErrors>
    <ignoredError sqref="C15:D15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GridLines="0" workbookViewId="0">
      <selection activeCell="F34" sqref="F34"/>
    </sheetView>
  </sheetViews>
  <sheetFormatPr baseColWidth="10" defaultColWidth="11.42578125" defaultRowHeight="12.75" x14ac:dyDescent="0.2"/>
  <cols>
    <col min="1" max="1" width="3.28515625" style="97" customWidth="1"/>
    <col min="2" max="2" width="63.140625" style="97" customWidth="1"/>
    <col min="3" max="3" width="17.7109375" style="97" customWidth="1"/>
    <col min="4" max="16384" width="11.42578125" style="97"/>
  </cols>
  <sheetData>
    <row r="1" spans="1:3" s="82" customFormat="1" ht="18" customHeight="1" x14ac:dyDescent="0.25">
      <c r="A1" s="79" t="s">
        <v>577</v>
      </c>
      <c r="B1" s="80"/>
      <c r="C1" s="81"/>
    </row>
    <row r="2" spans="1:3" s="82" customFormat="1" ht="18" customHeight="1" x14ac:dyDescent="0.25">
      <c r="A2" s="83" t="s">
        <v>540</v>
      </c>
      <c r="B2" s="84"/>
      <c r="C2" s="85"/>
    </row>
    <row r="3" spans="1:3" s="82" customFormat="1" ht="18" customHeight="1" x14ac:dyDescent="0.25">
      <c r="A3" s="83" t="s">
        <v>578</v>
      </c>
      <c r="B3" s="86"/>
      <c r="C3" s="85"/>
    </row>
    <row r="4" spans="1:3" s="90" customFormat="1" ht="18" customHeight="1" x14ac:dyDescent="0.2">
      <c r="A4" s="87" t="s">
        <v>541</v>
      </c>
      <c r="B4" s="88"/>
      <c r="C4" s="89"/>
    </row>
    <row r="5" spans="1:3" s="93" customFormat="1" x14ac:dyDescent="0.2">
      <c r="A5" s="91" t="s">
        <v>453</v>
      </c>
      <c r="B5" s="91"/>
      <c r="C5" s="92">
        <v>57747196.560000002</v>
      </c>
    </row>
    <row r="6" spans="1:3" x14ac:dyDescent="0.2">
      <c r="A6" s="94"/>
      <c r="B6" s="95"/>
      <c r="C6" s="96"/>
    </row>
    <row r="7" spans="1:3" x14ac:dyDescent="0.2">
      <c r="A7" s="98" t="s">
        <v>454</v>
      </c>
      <c r="B7" s="98"/>
      <c r="C7" s="99">
        <f>SUM(C8:C13)</f>
        <v>239538.35</v>
      </c>
    </row>
    <row r="8" spans="1:3" x14ac:dyDescent="0.2">
      <c r="A8" s="100" t="s">
        <v>455</v>
      </c>
      <c r="B8" s="101" t="s">
        <v>277</v>
      </c>
      <c r="C8" s="102">
        <v>0</v>
      </c>
    </row>
    <row r="9" spans="1:3" x14ac:dyDescent="0.2">
      <c r="A9" s="103" t="s">
        <v>456</v>
      </c>
      <c r="B9" s="104" t="s">
        <v>465</v>
      </c>
      <c r="C9" s="102">
        <v>0</v>
      </c>
    </row>
    <row r="10" spans="1:3" ht="25.5" x14ac:dyDescent="0.2">
      <c r="A10" s="103" t="s">
        <v>457</v>
      </c>
      <c r="B10" s="104" t="s">
        <v>285</v>
      </c>
      <c r="C10" s="102">
        <v>0</v>
      </c>
    </row>
    <row r="11" spans="1:3" x14ac:dyDescent="0.2">
      <c r="A11" s="103" t="s">
        <v>458</v>
      </c>
      <c r="B11" s="104" t="s">
        <v>286</v>
      </c>
      <c r="C11" s="102">
        <v>0</v>
      </c>
    </row>
    <row r="12" spans="1:3" x14ac:dyDescent="0.2">
      <c r="A12" s="103" t="s">
        <v>459</v>
      </c>
      <c r="B12" s="104" t="s">
        <v>287</v>
      </c>
      <c r="C12" s="102">
        <v>239538.35</v>
      </c>
    </row>
    <row r="13" spans="1:3" x14ac:dyDescent="0.2">
      <c r="A13" s="105" t="s">
        <v>460</v>
      </c>
      <c r="B13" s="106" t="s">
        <v>461</v>
      </c>
      <c r="C13" s="102">
        <v>0</v>
      </c>
    </row>
    <row r="14" spans="1:3" x14ac:dyDescent="0.2">
      <c r="A14" s="107"/>
      <c r="B14" s="108"/>
      <c r="C14" s="109"/>
    </row>
    <row r="15" spans="1:3" x14ac:dyDescent="0.2">
      <c r="A15" s="98" t="s">
        <v>47</v>
      </c>
      <c r="B15" s="95"/>
      <c r="C15" s="99">
        <f>SUM(C16:C18)</f>
        <v>0</v>
      </c>
    </row>
    <row r="16" spans="1:3" x14ac:dyDescent="0.2">
      <c r="A16" s="110">
        <v>3.1</v>
      </c>
      <c r="B16" s="104" t="s">
        <v>464</v>
      </c>
      <c r="C16" s="102">
        <v>0</v>
      </c>
    </row>
    <row r="17" spans="1:5" x14ac:dyDescent="0.2">
      <c r="A17" s="111">
        <v>3.2</v>
      </c>
      <c r="B17" s="104" t="s">
        <v>462</v>
      </c>
      <c r="C17" s="102">
        <v>0</v>
      </c>
    </row>
    <row r="18" spans="1:5" x14ac:dyDescent="0.2">
      <c r="A18" s="111">
        <v>3.3</v>
      </c>
      <c r="B18" s="106" t="s">
        <v>463</v>
      </c>
      <c r="C18" s="112">
        <v>0</v>
      </c>
    </row>
    <row r="19" spans="1:5" x14ac:dyDescent="0.2">
      <c r="A19" s="94"/>
      <c r="B19" s="113"/>
      <c r="C19" s="114"/>
    </row>
    <row r="20" spans="1:5" x14ac:dyDescent="0.2">
      <c r="A20" s="115" t="s">
        <v>46</v>
      </c>
      <c r="B20" s="115"/>
      <c r="C20" s="92">
        <f>C5+C7-C15</f>
        <v>57986734.910000004</v>
      </c>
    </row>
    <row r="22" spans="1:5" x14ac:dyDescent="0.2">
      <c r="B22" s="97" t="s">
        <v>552</v>
      </c>
    </row>
    <row r="25" spans="1:5" x14ac:dyDescent="0.2">
      <c r="B25" s="38"/>
      <c r="C25" s="38"/>
      <c r="D25" s="31"/>
      <c r="E25" s="31"/>
    </row>
    <row r="26" spans="1:5" x14ac:dyDescent="0.2">
      <c r="B26" s="38"/>
      <c r="C26" s="38"/>
      <c r="D26" s="31"/>
      <c r="E26" s="31"/>
    </row>
    <row r="27" spans="1:5" x14ac:dyDescent="0.2">
      <c r="B27" s="38" t="s">
        <v>581</v>
      </c>
      <c r="C27" s="38"/>
      <c r="D27" s="31" t="s">
        <v>583</v>
      </c>
      <c r="E27" s="31"/>
    </row>
    <row r="28" spans="1:5" x14ac:dyDescent="0.2">
      <c r="B28" s="38" t="s">
        <v>582</v>
      </c>
      <c r="C28" s="38"/>
      <c r="D28" s="31" t="s">
        <v>584</v>
      </c>
      <c r="E28" s="31"/>
    </row>
    <row r="29" spans="1:5" x14ac:dyDescent="0.2">
      <c r="B29" s="59"/>
      <c r="C29" s="59"/>
      <c r="D29" s="59"/>
      <c r="E29" s="59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95" orientation="landscape" r:id="rId1"/>
  <ignoredErrors>
    <ignoredError sqref="A8:A13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showGridLines="0" topLeftCell="A7" workbookViewId="0">
      <selection activeCell="B41" sqref="B41"/>
    </sheetView>
  </sheetViews>
  <sheetFormatPr baseColWidth="10" defaultColWidth="11.42578125" defaultRowHeight="12.75" x14ac:dyDescent="0.2"/>
  <cols>
    <col min="1" max="1" width="3.7109375" style="97" customWidth="1"/>
    <col min="2" max="2" width="62.140625" style="97" customWidth="1"/>
    <col min="3" max="3" width="17.7109375" style="97" customWidth="1"/>
    <col min="4" max="16384" width="11.42578125" style="97"/>
  </cols>
  <sheetData>
    <row r="1" spans="1:3" s="119" customFormat="1" ht="18.95" customHeight="1" x14ac:dyDescent="0.25">
      <c r="A1" s="116" t="s">
        <v>577</v>
      </c>
      <c r="B1" s="117"/>
      <c r="C1" s="118"/>
    </row>
    <row r="2" spans="1:3" s="119" customFormat="1" ht="18.95" customHeight="1" x14ac:dyDescent="0.25">
      <c r="A2" s="120" t="s">
        <v>542</v>
      </c>
      <c r="B2" s="121"/>
      <c r="C2" s="122"/>
    </row>
    <row r="3" spans="1:3" s="119" customFormat="1" ht="18.95" customHeight="1" x14ac:dyDescent="0.25">
      <c r="A3" s="120" t="s">
        <v>578</v>
      </c>
      <c r="B3" s="123"/>
      <c r="C3" s="122"/>
    </row>
    <row r="4" spans="1:3" s="124" customFormat="1" x14ac:dyDescent="0.2">
      <c r="A4" s="87" t="s">
        <v>541</v>
      </c>
      <c r="B4" s="88"/>
      <c r="C4" s="89"/>
    </row>
    <row r="5" spans="1:3" x14ac:dyDescent="0.2">
      <c r="A5" s="125" t="s">
        <v>466</v>
      </c>
      <c r="B5" s="91"/>
      <c r="C5" s="126">
        <v>27832796.129999999</v>
      </c>
    </row>
    <row r="6" spans="1:3" x14ac:dyDescent="0.2">
      <c r="A6" s="127"/>
      <c r="B6" s="95"/>
      <c r="C6" s="96"/>
    </row>
    <row r="7" spans="1:3" x14ac:dyDescent="0.2">
      <c r="A7" s="98" t="s">
        <v>467</v>
      </c>
      <c r="B7" s="128"/>
      <c r="C7" s="99">
        <f>SUM(C8:C28)</f>
        <v>2405285.5699999998</v>
      </c>
    </row>
    <row r="8" spans="1:3" x14ac:dyDescent="0.2">
      <c r="A8" s="129">
        <v>2.1</v>
      </c>
      <c r="B8" s="130" t="s">
        <v>305</v>
      </c>
      <c r="C8" s="131">
        <v>0</v>
      </c>
    </row>
    <row r="9" spans="1:3" x14ac:dyDescent="0.2">
      <c r="A9" s="129">
        <v>2.2000000000000002</v>
      </c>
      <c r="B9" s="130" t="s">
        <v>302</v>
      </c>
      <c r="C9" s="131">
        <v>0</v>
      </c>
    </row>
    <row r="10" spans="1:3" x14ac:dyDescent="0.2">
      <c r="A10" s="132">
        <v>2.2999999999999998</v>
      </c>
      <c r="B10" s="133" t="s">
        <v>172</v>
      </c>
      <c r="C10" s="131">
        <v>0</v>
      </c>
    </row>
    <row r="11" spans="1:3" x14ac:dyDescent="0.2">
      <c r="A11" s="132">
        <v>2.4</v>
      </c>
      <c r="B11" s="133" t="s">
        <v>173</v>
      </c>
      <c r="C11" s="131">
        <v>0</v>
      </c>
    </row>
    <row r="12" spans="1:3" x14ac:dyDescent="0.2">
      <c r="A12" s="132">
        <v>2.5</v>
      </c>
      <c r="B12" s="133" t="s">
        <v>174</v>
      </c>
      <c r="C12" s="131">
        <v>0</v>
      </c>
    </row>
    <row r="13" spans="1:3" x14ac:dyDescent="0.2">
      <c r="A13" s="132">
        <v>2.6</v>
      </c>
      <c r="B13" s="133" t="s">
        <v>175</v>
      </c>
      <c r="C13" s="131">
        <v>0</v>
      </c>
    </row>
    <row r="14" spans="1:3" x14ac:dyDescent="0.2">
      <c r="A14" s="132">
        <v>2.7</v>
      </c>
      <c r="B14" s="133" t="s">
        <v>176</v>
      </c>
      <c r="C14" s="131">
        <v>0</v>
      </c>
    </row>
    <row r="15" spans="1:3" x14ac:dyDescent="0.2">
      <c r="A15" s="132">
        <v>2.8</v>
      </c>
      <c r="B15" s="133" t="s">
        <v>177</v>
      </c>
      <c r="C15" s="131">
        <v>0</v>
      </c>
    </row>
    <row r="16" spans="1:3" x14ac:dyDescent="0.2">
      <c r="A16" s="132">
        <v>2.9</v>
      </c>
      <c r="B16" s="133" t="s">
        <v>179</v>
      </c>
      <c r="C16" s="131">
        <v>0</v>
      </c>
    </row>
    <row r="17" spans="1:3" x14ac:dyDescent="0.2">
      <c r="A17" s="132" t="s">
        <v>468</v>
      </c>
      <c r="B17" s="133" t="s">
        <v>469</v>
      </c>
      <c r="C17" s="131">
        <v>0</v>
      </c>
    </row>
    <row r="18" spans="1:3" x14ac:dyDescent="0.2">
      <c r="A18" s="132" t="s">
        <v>498</v>
      </c>
      <c r="B18" s="133" t="s">
        <v>181</v>
      </c>
      <c r="C18" s="131">
        <v>0</v>
      </c>
    </row>
    <row r="19" spans="1:3" x14ac:dyDescent="0.2">
      <c r="A19" s="132" t="s">
        <v>499</v>
      </c>
      <c r="B19" s="133" t="s">
        <v>470</v>
      </c>
      <c r="C19" s="131">
        <v>0</v>
      </c>
    </row>
    <row r="20" spans="1:3" x14ac:dyDescent="0.2">
      <c r="A20" s="132" t="s">
        <v>500</v>
      </c>
      <c r="B20" s="133" t="s">
        <v>471</v>
      </c>
      <c r="C20" s="131">
        <v>2405285.5699999998</v>
      </c>
    </row>
    <row r="21" spans="1:3" x14ac:dyDescent="0.2">
      <c r="A21" s="132" t="s">
        <v>501</v>
      </c>
      <c r="B21" s="133" t="s">
        <v>472</v>
      </c>
      <c r="C21" s="131">
        <v>0</v>
      </c>
    </row>
    <row r="22" spans="1:3" x14ac:dyDescent="0.2">
      <c r="A22" s="132" t="s">
        <v>473</v>
      </c>
      <c r="B22" s="133" t="s">
        <v>474</v>
      </c>
      <c r="C22" s="131">
        <v>0</v>
      </c>
    </row>
    <row r="23" spans="1:3" x14ac:dyDescent="0.2">
      <c r="A23" s="132" t="s">
        <v>475</v>
      </c>
      <c r="B23" s="133" t="s">
        <v>476</v>
      </c>
      <c r="C23" s="131">
        <v>0</v>
      </c>
    </row>
    <row r="24" spans="1:3" x14ac:dyDescent="0.2">
      <c r="A24" s="132" t="s">
        <v>477</v>
      </c>
      <c r="B24" s="133" t="s">
        <v>478</v>
      </c>
      <c r="C24" s="131">
        <v>0</v>
      </c>
    </row>
    <row r="25" spans="1:3" x14ac:dyDescent="0.2">
      <c r="A25" s="132" t="s">
        <v>479</v>
      </c>
      <c r="B25" s="133" t="s">
        <v>480</v>
      </c>
      <c r="C25" s="131">
        <v>0</v>
      </c>
    </row>
    <row r="26" spans="1:3" x14ac:dyDescent="0.2">
      <c r="A26" s="132" t="s">
        <v>481</v>
      </c>
      <c r="B26" s="133" t="s">
        <v>482</v>
      </c>
      <c r="C26" s="131">
        <v>0</v>
      </c>
    </row>
    <row r="27" spans="1:3" x14ac:dyDescent="0.2">
      <c r="A27" s="132" t="s">
        <v>483</v>
      </c>
      <c r="B27" s="133" t="s">
        <v>484</v>
      </c>
      <c r="C27" s="131">
        <v>0</v>
      </c>
    </row>
    <row r="28" spans="1:3" x14ac:dyDescent="0.2">
      <c r="A28" s="132" t="s">
        <v>485</v>
      </c>
      <c r="B28" s="130" t="s">
        <v>486</v>
      </c>
      <c r="C28" s="131">
        <v>0</v>
      </c>
    </row>
    <row r="29" spans="1:3" x14ac:dyDescent="0.2">
      <c r="A29" s="134"/>
      <c r="B29" s="135"/>
      <c r="C29" s="136"/>
    </row>
    <row r="30" spans="1:3" x14ac:dyDescent="0.2">
      <c r="A30" s="137" t="s">
        <v>487</v>
      </c>
      <c r="B30" s="138"/>
      <c r="C30" s="139">
        <f>SUM(C31:C37)</f>
        <v>0</v>
      </c>
    </row>
    <row r="31" spans="1:3" ht="25.5" x14ac:dyDescent="0.2">
      <c r="A31" s="132" t="s">
        <v>488</v>
      </c>
      <c r="B31" s="133" t="s">
        <v>374</v>
      </c>
      <c r="C31" s="131">
        <v>0</v>
      </c>
    </row>
    <row r="32" spans="1:3" x14ac:dyDescent="0.2">
      <c r="A32" s="132" t="s">
        <v>489</v>
      </c>
      <c r="B32" s="133" t="s">
        <v>44</v>
      </c>
      <c r="C32" s="131">
        <v>0</v>
      </c>
    </row>
    <row r="33" spans="1:5" x14ac:dyDescent="0.2">
      <c r="A33" s="132" t="s">
        <v>490</v>
      </c>
      <c r="B33" s="133" t="s">
        <v>384</v>
      </c>
      <c r="C33" s="131">
        <v>0</v>
      </c>
    </row>
    <row r="34" spans="1:5" ht="25.5" x14ac:dyDescent="0.2">
      <c r="A34" s="132" t="s">
        <v>491</v>
      </c>
      <c r="B34" s="133" t="s">
        <v>492</v>
      </c>
      <c r="C34" s="131">
        <v>0</v>
      </c>
    </row>
    <row r="35" spans="1:5" x14ac:dyDescent="0.2">
      <c r="A35" s="132" t="s">
        <v>493</v>
      </c>
      <c r="B35" s="133" t="s">
        <v>494</v>
      </c>
      <c r="C35" s="131">
        <v>0</v>
      </c>
    </row>
    <row r="36" spans="1:5" x14ac:dyDescent="0.2">
      <c r="A36" s="132" t="s">
        <v>495</v>
      </c>
      <c r="B36" s="133" t="s">
        <v>392</v>
      </c>
      <c r="C36" s="131">
        <v>0</v>
      </c>
    </row>
    <row r="37" spans="1:5" x14ac:dyDescent="0.2">
      <c r="A37" s="132" t="s">
        <v>496</v>
      </c>
      <c r="B37" s="130" t="s">
        <v>497</v>
      </c>
      <c r="C37" s="140">
        <v>0</v>
      </c>
    </row>
    <row r="38" spans="1:5" x14ac:dyDescent="0.2">
      <c r="A38" s="127"/>
      <c r="B38" s="141"/>
      <c r="C38" s="142"/>
    </row>
    <row r="39" spans="1:5" x14ac:dyDescent="0.2">
      <c r="A39" s="143" t="s">
        <v>48</v>
      </c>
      <c r="B39" s="91"/>
      <c r="C39" s="92">
        <f>C5-C7+C30</f>
        <v>25427510.559999999</v>
      </c>
    </row>
    <row r="41" spans="1:5" x14ac:dyDescent="0.2">
      <c r="A41" s="97" t="s">
        <v>552</v>
      </c>
    </row>
    <row r="43" spans="1:5" x14ac:dyDescent="0.2">
      <c r="B43" s="38"/>
      <c r="C43" s="38"/>
      <c r="D43" s="31"/>
      <c r="E43" s="31"/>
    </row>
    <row r="44" spans="1:5" x14ac:dyDescent="0.2">
      <c r="B44" s="38" t="s">
        <v>581</v>
      </c>
      <c r="C44" s="31" t="s">
        <v>583</v>
      </c>
      <c r="D44" s="31"/>
      <c r="E44" s="31"/>
    </row>
    <row r="45" spans="1:5" x14ac:dyDescent="0.2">
      <c r="B45" s="38" t="s">
        <v>582</v>
      </c>
      <c r="C45" s="31" t="s">
        <v>584</v>
      </c>
      <c r="D45" s="31"/>
      <c r="E45" s="3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4" workbookViewId="0">
      <selection activeCell="I19" sqref="I19"/>
    </sheetView>
  </sheetViews>
  <sheetFormatPr baseColWidth="10" defaultColWidth="9.140625" defaultRowHeight="12.75" x14ac:dyDescent="0.2"/>
  <cols>
    <col min="1" max="1" width="10" style="59" customWidth="1"/>
    <col min="2" max="2" width="55.85546875" style="59" customWidth="1"/>
    <col min="3" max="3" width="12.28515625" style="59" customWidth="1"/>
    <col min="4" max="4" width="17.85546875" style="59" customWidth="1"/>
    <col min="5" max="5" width="19" style="59" customWidth="1"/>
    <col min="6" max="6" width="11.42578125" style="59" customWidth="1"/>
    <col min="7" max="7" width="20.5703125" style="59" customWidth="1"/>
    <col min="8" max="8" width="5.28515625" style="59" customWidth="1"/>
    <col min="9" max="9" width="12.42578125" style="59" customWidth="1"/>
    <col min="10" max="10" width="10.42578125" style="59" customWidth="1"/>
    <col min="11" max="16384" width="9.140625" style="59"/>
  </cols>
  <sheetData>
    <row r="1" spans="1:10" ht="18.95" customHeight="1" x14ac:dyDescent="0.2">
      <c r="A1" s="56" t="s">
        <v>577</v>
      </c>
      <c r="B1" s="144"/>
      <c r="C1" s="144"/>
      <c r="D1" s="144"/>
      <c r="E1" s="144"/>
      <c r="F1" s="144"/>
      <c r="G1" s="57" t="s">
        <v>532</v>
      </c>
      <c r="H1" s="58">
        <v>2022</v>
      </c>
    </row>
    <row r="2" spans="1:10" ht="18.95" customHeight="1" x14ac:dyDescent="0.2">
      <c r="A2" s="56" t="s">
        <v>543</v>
      </c>
      <c r="B2" s="144"/>
      <c r="C2" s="144"/>
      <c r="D2" s="144"/>
      <c r="E2" s="144"/>
      <c r="F2" s="144"/>
      <c r="G2" s="57" t="s">
        <v>533</v>
      </c>
      <c r="H2" s="58" t="s">
        <v>535</v>
      </c>
    </row>
    <row r="3" spans="1:10" ht="18.95" customHeight="1" x14ac:dyDescent="0.2">
      <c r="A3" s="145" t="s">
        <v>578</v>
      </c>
      <c r="B3" s="146"/>
      <c r="C3" s="146"/>
      <c r="D3" s="146"/>
      <c r="E3" s="146"/>
      <c r="F3" s="146"/>
      <c r="G3" s="57" t="s">
        <v>534</v>
      </c>
      <c r="H3" s="58">
        <v>1</v>
      </c>
    </row>
    <row r="4" spans="1:10" x14ac:dyDescent="0.2">
      <c r="A4" s="60" t="s">
        <v>129</v>
      </c>
      <c r="B4" s="61"/>
      <c r="C4" s="61"/>
      <c r="D4" s="61"/>
      <c r="E4" s="61"/>
      <c r="F4" s="61"/>
      <c r="G4" s="61"/>
      <c r="H4" s="61"/>
    </row>
    <row r="7" spans="1:10" ht="33.75" customHeight="1" x14ac:dyDescent="0.2">
      <c r="A7" s="62" t="s">
        <v>94</v>
      </c>
      <c r="B7" s="62" t="s">
        <v>424</v>
      </c>
      <c r="C7" s="62" t="s">
        <v>121</v>
      </c>
      <c r="D7" s="62" t="s">
        <v>425</v>
      </c>
      <c r="E7" s="62" t="s">
        <v>426</v>
      </c>
      <c r="F7" s="62" t="s">
        <v>120</v>
      </c>
      <c r="G7" s="62" t="s">
        <v>87</v>
      </c>
      <c r="H7" s="62" t="s">
        <v>123</v>
      </c>
      <c r="I7" s="62" t="s">
        <v>124</v>
      </c>
      <c r="J7" s="147" t="s">
        <v>125</v>
      </c>
    </row>
    <row r="8" spans="1:10" s="70" customFormat="1" x14ac:dyDescent="0.2">
      <c r="A8" s="69">
        <v>7000</v>
      </c>
      <c r="B8" s="70" t="s">
        <v>88</v>
      </c>
    </row>
    <row r="9" spans="1:10" x14ac:dyDescent="0.2">
      <c r="A9" s="59">
        <v>7110</v>
      </c>
      <c r="B9" s="59" t="s">
        <v>87</v>
      </c>
      <c r="C9" s="64">
        <v>0</v>
      </c>
      <c r="D9" s="64">
        <v>0</v>
      </c>
      <c r="E9" s="64">
        <v>0</v>
      </c>
      <c r="F9" s="64">
        <f>C9+D9+E9</f>
        <v>0</v>
      </c>
    </row>
    <row r="10" spans="1:10" x14ac:dyDescent="0.2">
      <c r="A10" s="59">
        <v>7120</v>
      </c>
      <c r="B10" s="59" t="s">
        <v>86</v>
      </c>
      <c r="C10" s="64">
        <v>0</v>
      </c>
      <c r="D10" s="64">
        <v>0</v>
      </c>
      <c r="E10" s="64">
        <v>0</v>
      </c>
      <c r="F10" s="64">
        <f t="shared" ref="F10:F51" si="0">C10+D10+E10</f>
        <v>0</v>
      </c>
    </row>
    <row r="11" spans="1:10" x14ac:dyDescent="0.2">
      <c r="A11" s="59">
        <v>7130</v>
      </c>
      <c r="B11" s="59" t="s">
        <v>85</v>
      </c>
      <c r="C11" s="64">
        <v>0</v>
      </c>
      <c r="D11" s="64">
        <v>0</v>
      </c>
      <c r="E11" s="64">
        <v>0</v>
      </c>
      <c r="F11" s="64">
        <f t="shared" si="0"/>
        <v>0</v>
      </c>
    </row>
    <row r="12" spans="1:10" x14ac:dyDescent="0.2">
      <c r="A12" s="59">
        <v>7140</v>
      </c>
      <c r="B12" s="59" t="s">
        <v>84</v>
      </c>
      <c r="C12" s="64">
        <v>0</v>
      </c>
      <c r="D12" s="64">
        <v>0</v>
      </c>
      <c r="E12" s="64">
        <v>0</v>
      </c>
      <c r="F12" s="64">
        <f t="shared" si="0"/>
        <v>0</v>
      </c>
    </row>
    <row r="13" spans="1:10" x14ac:dyDescent="0.2">
      <c r="A13" s="59">
        <v>7150</v>
      </c>
      <c r="B13" s="59" t="s">
        <v>83</v>
      </c>
      <c r="C13" s="64">
        <v>0</v>
      </c>
      <c r="D13" s="64">
        <v>0</v>
      </c>
      <c r="E13" s="64">
        <v>0</v>
      </c>
      <c r="F13" s="64">
        <f t="shared" si="0"/>
        <v>0</v>
      </c>
    </row>
    <row r="14" spans="1:10" x14ac:dyDescent="0.2">
      <c r="A14" s="59">
        <v>7160</v>
      </c>
      <c r="B14" s="59" t="s">
        <v>82</v>
      </c>
      <c r="C14" s="64">
        <v>0</v>
      </c>
      <c r="D14" s="64">
        <v>0</v>
      </c>
      <c r="E14" s="64">
        <v>0</v>
      </c>
      <c r="F14" s="64">
        <f t="shared" si="0"/>
        <v>0</v>
      </c>
    </row>
    <row r="15" spans="1:10" x14ac:dyDescent="0.2">
      <c r="A15" s="59">
        <v>7210</v>
      </c>
      <c r="B15" s="59" t="s">
        <v>81</v>
      </c>
      <c r="C15" s="64">
        <v>0</v>
      </c>
      <c r="D15" s="64">
        <v>0</v>
      </c>
      <c r="E15" s="64">
        <v>0</v>
      </c>
      <c r="F15" s="64">
        <f t="shared" si="0"/>
        <v>0</v>
      </c>
    </row>
    <row r="16" spans="1:10" x14ac:dyDescent="0.2">
      <c r="A16" s="59">
        <v>7220</v>
      </c>
      <c r="B16" s="59" t="s">
        <v>80</v>
      </c>
      <c r="C16" s="64">
        <v>0</v>
      </c>
      <c r="D16" s="64">
        <v>0</v>
      </c>
      <c r="E16" s="64">
        <v>0</v>
      </c>
      <c r="F16" s="64">
        <f t="shared" si="0"/>
        <v>0</v>
      </c>
    </row>
    <row r="17" spans="1:6" x14ac:dyDescent="0.2">
      <c r="A17" s="59">
        <v>7230</v>
      </c>
      <c r="B17" s="59" t="s">
        <v>79</v>
      </c>
      <c r="C17" s="64">
        <v>0</v>
      </c>
      <c r="D17" s="64">
        <v>0</v>
      </c>
      <c r="E17" s="64">
        <v>0</v>
      </c>
      <c r="F17" s="64">
        <f t="shared" si="0"/>
        <v>0</v>
      </c>
    </row>
    <row r="18" spans="1:6" x14ac:dyDescent="0.2">
      <c r="A18" s="59">
        <v>7240</v>
      </c>
      <c r="B18" s="59" t="s">
        <v>78</v>
      </c>
      <c r="C18" s="64">
        <v>0</v>
      </c>
      <c r="D18" s="64">
        <v>0</v>
      </c>
      <c r="E18" s="64">
        <v>0</v>
      </c>
      <c r="F18" s="64">
        <f t="shared" si="0"/>
        <v>0</v>
      </c>
    </row>
    <row r="19" spans="1:6" x14ac:dyDescent="0.2">
      <c r="A19" s="59">
        <v>7250</v>
      </c>
      <c r="B19" s="59" t="s">
        <v>77</v>
      </c>
      <c r="C19" s="64">
        <v>0</v>
      </c>
      <c r="D19" s="64">
        <v>0</v>
      </c>
      <c r="E19" s="64">
        <v>0</v>
      </c>
      <c r="F19" s="64">
        <f t="shared" si="0"/>
        <v>0</v>
      </c>
    </row>
    <row r="20" spans="1:6" x14ac:dyDescent="0.2">
      <c r="A20" s="59">
        <v>7260</v>
      </c>
      <c r="B20" s="59" t="s">
        <v>76</v>
      </c>
      <c r="C20" s="64">
        <v>0</v>
      </c>
      <c r="D20" s="64">
        <v>0</v>
      </c>
      <c r="E20" s="64">
        <v>0</v>
      </c>
      <c r="F20" s="64">
        <f t="shared" si="0"/>
        <v>0</v>
      </c>
    </row>
    <row r="21" spans="1:6" x14ac:dyDescent="0.2">
      <c r="A21" s="59">
        <v>7310</v>
      </c>
      <c r="B21" s="59" t="s">
        <v>75</v>
      </c>
      <c r="C21" s="64">
        <v>0</v>
      </c>
      <c r="D21" s="64">
        <v>0</v>
      </c>
      <c r="E21" s="64">
        <v>0</v>
      </c>
      <c r="F21" s="64">
        <f t="shared" si="0"/>
        <v>0</v>
      </c>
    </row>
    <row r="22" spans="1:6" x14ac:dyDescent="0.2">
      <c r="A22" s="59">
        <v>7320</v>
      </c>
      <c r="B22" s="59" t="s">
        <v>74</v>
      </c>
      <c r="C22" s="64">
        <v>0</v>
      </c>
      <c r="D22" s="64">
        <v>0</v>
      </c>
      <c r="E22" s="64">
        <v>0</v>
      </c>
      <c r="F22" s="64">
        <f t="shared" si="0"/>
        <v>0</v>
      </c>
    </row>
    <row r="23" spans="1:6" x14ac:dyDescent="0.2">
      <c r="A23" s="59">
        <v>7330</v>
      </c>
      <c r="B23" s="59" t="s">
        <v>73</v>
      </c>
      <c r="C23" s="64">
        <v>0</v>
      </c>
      <c r="D23" s="64">
        <v>0</v>
      </c>
      <c r="E23" s="64">
        <v>0</v>
      </c>
      <c r="F23" s="64">
        <f t="shared" si="0"/>
        <v>0</v>
      </c>
    </row>
    <row r="24" spans="1:6" x14ac:dyDescent="0.2">
      <c r="A24" s="59">
        <v>7340</v>
      </c>
      <c r="B24" s="59" t="s">
        <v>72</v>
      </c>
      <c r="C24" s="64">
        <v>0</v>
      </c>
      <c r="D24" s="64">
        <v>0</v>
      </c>
      <c r="E24" s="64">
        <v>0</v>
      </c>
      <c r="F24" s="64">
        <f t="shared" si="0"/>
        <v>0</v>
      </c>
    </row>
    <row r="25" spans="1:6" x14ac:dyDescent="0.2">
      <c r="A25" s="59">
        <v>7350</v>
      </c>
      <c r="B25" s="59" t="s">
        <v>71</v>
      </c>
      <c r="C25" s="64">
        <v>0</v>
      </c>
      <c r="D25" s="64">
        <v>0</v>
      </c>
      <c r="E25" s="64">
        <v>0</v>
      </c>
      <c r="F25" s="64">
        <f t="shared" si="0"/>
        <v>0</v>
      </c>
    </row>
    <row r="26" spans="1:6" x14ac:dyDescent="0.2">
      <c r="A26" s="59">
        <v>7360</v>
      </c>
      <c r="B26" s="59" t="s">
        <v>70</v>
      </c>
      <c r="C26" s="64">
        <v>0</v>
      </c>
      <c r="D26" s="64">
        <v>0</v>
      </c>
      <c r="E26" s="64">
        <v>0</v>
      </c>
      <c r="F26" s="64">
        <f t="shared" si="0"/>
        <v>0</v>
      </c>
    </row>
    <row r="27" spans="1:6" x14ac:dyDescent="0.2">
      <c r="A27" s="59">
        <v>7410</v>
      </c>
      <c r="B27" s="59" t="s">
        <v>69</v>
      </c>
      <c r="C27" s="64">
        <v>0</v>
      </c>
      <c r="D27" s="64">
        <v>0</v>
      </c>
      <c r="E27" s="64">
        <v>0</v>
      </c>
      <c r="F27" s="64">
        <f t="shared" si="0"/>
        <v>0</v>
      </c>
    </row>
    <row r="28" spans="1:6" x14ac:dyDescent="0.2">
      <c r="A28" s="59">
        <v>7420</v>
      </c>
      <c r="B28" s="59" t="s">
        <v>68</v>
      </c>
      <c r="C28" s="64">
        <v>0</v>
      </c>
      <c r="D28" s="64">
        <v>0</v>
      </c>
      <c r="E28" s="64">
        <v>0</v>
      </c>
      <c r="F28" s="64">
        <f t="shared" si="0"/>
        <v>0</v>
      </c>
    </row>
    <row r="29" spans="1:6" x14ac:dyDescent="0.2">
      <c r="A29" s="59">
        <v>7510</v>
      </c>
      <c r="B29" s="59" t="s">
        <v>67</v>
      </c>
      <c r="C29" s="64">
        <v>0</v>
      </c>
      <c r="D29" s="64">
        <v>0</v>
      </c>
      <c r="E29" s="64">
        <v>0</v>
      </c>
      <c r="F29" s="64">
        <f t="shared" si="0"/>
        <v>0</v>
      </c>
    </row>
    <row r="30" spans="1:6" x14ac:dyDescent="0.2">
      <c r="A30" s="59">
        <v>7520</v>
      </c>
      <c r="B30" s="59" t="s">
        <v>66</v>
      </c>
      <c r="C30" s="64">
        <v>0</v>
      </c>
      <c r="D30" s="64">
        <v>0</v>
      </c>
      <c r="E30" s="64">
        <v>0</v>
      </c>
      <c r="F30" s="64">
        <f t="shared" si="0"/>
        <v>0</v>
      </c>
    </row>
    <row r="31" spans="1:6" x14ac:dyDescent="0.2">
      <c r="A31" s="59">
        <v>7610</v>
      </c>
      <c r="B31" s="59" t="s">
        <v>65</v>
      </c>
      <c r="C31" s="64">
        <v>0</v>
      </c>
      <c r="D31" s="64">
        <v>0</v>
      </c>
      <c r="E31" s="64">
        <v>0</v>
      </c>
      <c r="F31" s="64">
        <f t="shared" si="0"/>
        <v>0</v>
      </c>
    </row>
    <row r="32" spans="1:6" x14ac:dyDescent="0.2">
      <c r="A32" s="59">
        <v>7620</v>
      </c>
      <c r="B32" s="59" t="s">
        <v>64</v>
      </c>
      <c r="C32" s="64">
        <v>0</v>
      </c>
      <c r="D32" s="64">
        <v>0</v>
      </c>
      <c r="E32" s="64">
        <v>0</v>
      </c>
      <c r="F32" s="64">
        <f t="shared" si="0"/>
        <v>0</v>
      </c>
    </row>
    <row r="33" spans="1:6" x14ac:dyDescent="0.2">
      <c r="A33" s="59">
        <v>7630</v>
      </c>
      <c r="B33" s="59" t="s">
        <v>63</v>
      </c>
      <c r="C33" s="64">
        <v>0</v>
      </c>
      <c r="D33" s="64">
        <v>0</v>
      </c>
      <c r="E33" s="64">
        <v>0</v>
      </c>
      <c r="F33" s="64">
        <f t="shared" si="0"/>
        <v>0</v>
      </c>
    </row>
    <row r="34" spans="1:6" x14ac:dyDescent="0.2">
      <c r="A34" s="59">
        <v>7640</v>
      </c>
      <c r="B34" s="59" t="s">
        <v>62</v>
      </c>
      <c r="C34" s="64">
        <v>0</v>
      </c>
      <c r="D34" s="64">
        <v>0</v>
      </c>
      <c r="E34" s="64">
        <v>0</v>
      </c>
      <c r="F34" s="64">
        <f t="shared" ref="F34:F35" si="1">C34+D34+E34</f>
        <v>0</v>
      </c>
    </row>
    <row r="35" spans="1:6" x14ac:dyDescent="0.2">
      <c r="A35" s="59">
        <v>7911</v>
      </c>
      <c r="B35" s="59" t="s">
        <v>523</v>
      </c>
      <c r="C35" s="64">
        <v>0</v>
      </c>
      <c r="D35" s="64">
        <v>0</v>
      </c>
      <c r="E35" s="64">
        <v>0</v>
      </c>
      <c r="F35" s="64">
        <f t="shared" si="1"/>
        <v>0</v>
      </c>
    </row>
    <row r="36" spans="1:6" x14ac:dyDescent="0.2">
      <c r="A36" s="59">
        <v>7921</v>
      </c>
      <c r="B36" s="59" t="s">
        <v>524</v>
      </c>
      <c r="C36" s="64">
        <v>0</v>
      </c>
      <c r="D36" s="64">
        <v>0</v>
      </c>
      <c r="E36" s="64">
        <v>0</v>
      </c>
      <c r="F36" s="64">
        <f t="shared" si="0"/>
        <v>0</v>
      </c>
    </row>
    <row r="37" spans="1:6" x14ac:dyDescent="0.2">
      <c r="A37" s="59">
        <v>7931</v>
      </c>
      <c r="B37" s="59" t="s">
        <v>525</v>
      </c>
      <c r="C37" s="64">
        <v>0</v>
      </c>
      <c r="D37" s="64">
        <v>0</v>
      </c>
      <c r="E37" s="64">
        <v>0</v>
      </c>
      <c r="F37" s="64">
        <f t="shared" ref="F37:F38" si="2">C37+D37+E37</f>
        <v>0</v>
      </c>
    </row>
    <row r="38" spans="1:6" x14ac:dyDescent="0.2">
      <c r="A38" s="59">
        <v>7932</v>
      </c>
      <c r="B38" s="59" t="s">
        <v>526</v>
      </c>
      <c r="C38" s="64">
        <v>0</v>
      </c>
      <c r="D38" s="64">
        <v>0</v>
      </c>
      <c r="E38" s="64">
        <v>0</v>
      </c>
      <c r="F38" s="64">
        <f t="shared" si="2"/>
        <v>0</v>
      </c>
    </row>
    <row r="39" spans="1:6" s="70" customFormat="1" x14ac:dyDescent="0.2">
      <c r="A39" s="69">
        <v>8000</v>
      </c>
      <c r="B39" s="70" t="s">
        <v>61</v>
      </c>
      <c r="C39" s="71"/>
      <c r="D39" s="71"/>
      <c r="E39" s="71"/>
      <c r="F39" s="71"/>
    </row>
    <row r="40" spans="1:6" x14ac:dyDescent="0.2">
      <c r="A40" s="59">
        <v>8110</v>
      </c>
      <c r="B40" s="59" t="s">
        <v>60</v>
      </c>
      <c r="C40" s="64">
        <v>0</v>
      </c>
      <c r="D40" s="64">
        <v>0</v>
      </c>
      <c r="E40" s="64">
        <v>0</v>
      </c>
      <c r="F40" s="64">
        <f t="shared" si="0"/>
        <v>0</v>
      </c>
    </row>
    <row r="41" spans="1:6" x14ac:dyDescent="0.2">
      <c r="A41" s="59">
        <v>8120</v>
      </c>
      <c r="B41" s="59" t="s">
        <v>59</v>
      </c>
      <c r="C41" s="64">
        <v>0</v>
      </c>
      <c r="D41" s="64">
        <v>0</v>
      </c>
      <c r="E41" s="64">
        <v>0</v>
      </c>
      <c r="F41" s="64">
        <f t="shared" si="0"/>
        <v>0</v>
      </c>
    </row>
    <row r="42" spans="1:6" x14ac:dyDescent="0.2">
      <c r="A42" s="59">
        <v>8130</v>
      </c>
      <c r="B42" s="59" t="s">
        <v>58</v>
      </c>
      <c r="C42" s="64">
        <v>0</v>
      </c>
      <c r="D42" s="64">
        <v>0</v>
      </c>
      <c r="E42" s="64">
        <v>0</v>
      </c>
      <c r="F42" s="64">
        <f t="shared" si="0"/>
        <v>0</v>
      </c>
    </row>
    <row r="43" spans="1:6" x14ac:dyDescent="0.2">
      <c r="A43" s="59">
        <v>8140</v>
      </c>
      <c r="B43" s="59" t="s">
        <v>57</v>
      </c>
      <c r="C43" s="64">
        <v>0</v>
      </c>
      <c r="D43" s="64">
        <v>0</v>
      </c>
      <c r="E43" s="64">
        <v>0</v>
      </c>
      <c r="F43" s="64">
        <f t="shared" si="0"/>
        <v>0</v>
      </c>
    </row>
    <row r="44" spans="1:6" x14ac:dyDescent="0.2">
      <c r="A44" s="59">
        <v>8150</v>
      </c>
      <c r="B44" s="59" t="s">
        <v>56</v>
      </c>
      <c r="C44" s="64">
        <v>0</v>
      </c>
      <c r="D44" s="64">
        <v>0</v>
      </c>
      <c r="E44" s="64">
        <v>0</v>
      </c>
      <c r="F44" s="64">
        <f t="shared" si="0"/>
        <v>0</v>
      </c>
    </row>
    <row r="45" spans="1:6" x14ac:dyDescent="0.2">
      <c r="A45" s="59">
        <v>8210</v>
      </c>
      <c r="B45" s="59" t="s">
        <v>55</v>
      </c>
      <c r="C45" s="64">
        <v>0</v>
      </c>
      <c r="D45" s="64">
        <v>0</v>
      </c>
      <c r="E45" s="64">
        <v>0</v>
      </c>
      <c r="F45" s="64">
        <f t="shared" si="0"/>
        <v>0</v>
      </c>
    </row>
    <row r="46" spans="1:6" x14ac:dyDescent="0.2">
      <c r="A46" s="59">
        <v>8220</v>
      </c>
      <c r="B46" s="59" t="s">
        <v>54</v>
      </c>
      <c r="C46" s="64">
        <v>0</v>
      </c>
      <c r="D46" s="64">
        <v>0</v>
      </c>
      <c r="E46" s="64">
        <v>0</v>
      </c>
      <c r="F46" s="64">
        <f t="shared" si="0"/>
        <v>0</v>
      </c>
    </row>
    <row r="47" spans="1:6" x14ac:dyDescent="0.2">
      <c r="A47" s="59">
        <v>8230</v>
      </c>
      <c r="B47" s="59" t="s">
        <v>53</v>
      </c>
      <c r="C47" s="64">
        <v>0</v>
      </c>
      <c r="D47" s="64">
        <v>0</v>
      </c>
      <c r="E47" s="64">
        <v>0</v>
      </c>
      <c r="F47" s="64">
        <f t="shared" si="0"/>
        <v>0</v>
      </c>
    </row>
    <row r="48" spans="1:6" x14ac:dyDescent="0.2">
      <c r="A48" s="59">
        <v>8240</v>
      </c>
      <c r="B48" s="59" t="s">
        <v>52</v>
      </c>
      <c r="C48" s="64">
        <v>0</v>
      </c>
      <c r="D48" s="64">
        <v>0</v>
      </c>
      <c r="E48" s="64">
        <v>0</v>
      </c>
      <c r="F48" s="64">
        <f t="shared" si="0"/>
        <v>0</v>
      </c>
    </row>
    <row r="49" spans="1:6" x14ac:dyDescent="0.2">
      <c r="A49" s="59">
        <v>8250</v>
      </c>
      <c r="B49" s="59" t="s">
        <v>51</v>
      </c>
      <c r="C49" s="64">
        <v>0</v>
      </c>
      <c r="D49" s="64">
        <v>0</v>
      </c>
      <c r="E49" s="64">
        <v>0</v>
      </c>
      <c r="F49" s="64">
        <f t="shared" si="0"/>
        <v>0</v>
      </c>
    </row>
    <row r="50" spans="1:6" x14ac:dyDescent="0.2">
      <c r="A50" s="59">
        <v>8260</v>
      </c>
      <c r="B50" s="59" t="s">
        <v>50</v>
      </c>
      <c r="C50" s="64">
        <v>0</v>
      </c>
      <c r="D50" s="64">
        <v>0</v>
      </c>
      <c r="E50" s="64">
        <v>0</v>
      </c>
      <c r="F50" s="64">
        <f t="shared" si="0"/>
        <v>0</v>
      </c>
    </row>
    <row r="51" spans="1:6" x14ac:dyDescent="0.2">
      <c r="A51" s="59">
        <v>8270</v>
      </c>
      <c r="B51" s="59" t="s">
        <v>49</v>
      </c>
      <c r="C51" s="64">
        <v>0</v>
      </c>
      <c r="D51" s="64">
        <v>0</v>
      </c>
      <c r="E51" s="64">
        <v>0</v>
      </c>
      <c r="F51" s="64">
        <f t="shared" si="0"/>
        <v>0</v>
      </c>
    </row>
    <row r="53" spans="1:6" x14ac:dyDescent="0.2">
      <c r="A53" s="59" t="s">
        <v>552</v>
      </c>
    </row>
    <row r="55" spans="1:6" x14ac:dyDescent="0.2">
      <c r="B55" s="38"/>
      <c r="C55" s="38"/>
      <c r="D55" s="31"/>
      <c r="E55" s="31"/>
      <c r="F55" s="97"/>
    </row>
    <row r="56" spans="1:6" x14ac:dyDescent="0.2">
      <c r="B56" s="38" t="s">
        <v>581</v>
      </c>
      <c r="C56" s="38"/>
      <c r="D56" s="31" t="s">
        <v>583</v>
      </c>
      <c r="E56" s="31"/>
      <c r="F56" s="97"/>
    </row>
    <row r="57" spans="1:6" x14ac:dyDescent="0.2">
      <c r="B57" s="38" t="s">
        <v>582</v>
      </c>
      <c r="C57" s="38"/>
      <c r="D57" s="31" t="s">
        <v>584</v>
      </c>
      <c r="E57" s="31"/>
      <c r="F57" s="9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15748031496062992" header="0.31496062992125984" footer="0.31496062992125984"/>
  <pageSetup scale="7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MAURA GEORGINA GUERRERO SAUCILLO</cp:lastModifiedBy>
  <cp:lastPrinted>2022-04-29T16:22:55Z</cp:lastPrinted>
  <dcterms:created xsi:type="dcterms:W3CDTF">2012-12-11T20:36:24Z</dcterms:created>
  <dcterms:modified xsi:type="dcterms:W3CDTF">2022-04-29T16:25:59Z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