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4-INFORMACION-CONTABLE\09-NDM\"/>
    </mc:Choice>
  </mc:AlternateContent>
  <bookViews>
    <workbookView xWindow="0" yWindow="0" windowWidth="28800" windowHeight="12435"/>
  </bookViews>
  <sheets>
    <sheet name="Notas Dy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4" i="1" l="1"/>
  <c r="D572" i="1"/>
  <c r="D556" i="1"/>
  <c r="D549" i="1"/>
  <c r="D505" i="1"/>
  <c r="D504" i="1" s="1"/>
  <c r="C504" i="1"/>
  <c r="C488" i="1"/>
  <c r="C486" i="1"/>
  <c r="E481" i="1"/>
  <c r="D481" i="1"/>
  <c r="C481" i="1"/>
  <c r="D455" i="1"/>
  <c r="C455" i="1"/>
  <c r="E454" i="1"/>
  <c r="E455" i="1" s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D414" i="1"/>
  <c r="D415" i="1" s="1"/>
  <c r="C414" i="1"/>
  <c r="C415" i="1" s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C392" i="1"/>
  <c r="C284" i="1"/>
  <c r="C287" i="1" s="1"/>
  <c r="C266" i="1"/>
  <c r="C241" i="1"/>
  <c r="C225" i="1"/>
  <c r="C219" i="1"/>
  <c r="C214" i="1"/>
  <c r="C208" i="1"/>
  <c r="C202" i="1"/>
  <c r="C179" i="1"/>
  <c r="C173" i="1"/>
  <c r="D167" i="1"/>
  <c r="C167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D130" i="1"/>
  <c r="C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D93" i="1"/>
  <c r="C93" i="1"/>
  <c r="E92" i="1"/>
  <c r="E91" i="1"/>
  <c r="E90" i="1"/>
  <c r="E89" i="1"/>
  <c r="E88" i="1"/>
  <c r="E87" i="1"/>
  <c r="E86" i="1"/>
  <c r="E85" i="1"/>
  <c r="E84" i="1"/>
  <c r="E83" i="1"/>
  <c r="E82" i="1"/>
  <c r="E81" i="1"/>
  <c r="D80" i="1"/>
  <c r="C80" i="1"/>
  <c r="C72" i="1"/>
  <c r="C65" i="1"/>
  <c r="C55" i="1"/>
  <c r="E45" i="1"/>
  <c r="D42" i="1"/>
  <c r="C42" i="1"/>
  <c r="D40" i="1"/>
  <c r="C40" i="1"/>
  <c r="D36" i="1"/>
  <c r="C36" i="1"/>
  <c r="E32" i="1"/>
  <c r="D32" i="1"/>
  <c r="C32" i="1"/>
  <c r="C21" i="1"/>
  <c r="D603" i="1" l="1"/>
  <c r="E130" i="1"/>
  <c r="E93" i="1"/>
  <c r="D562" i="1"/>
  <c r="D154" i="1"/>
  <c r="C281" i="1"/>
  <c r="C493" i="1"/>
  <c r="D45" i="1"/>
  <c r="C45" i="1"/>
  <c r="C154" i="1"/>
  <c r="E80" i="1"/>
  <c r="E154" i="1" s="1"/>
  <c r="E414" i="1"/>
  <c r="E415" i="1" s="1"/>
</calcChain>
</file>

<file path=xl/sharedStrings.xml><?xml version="1.0" encoding="utf-8"?>
<sst xmlns="http://schemas.openxmlformats.org/spreadsheetml/2006/main" count="581" uniqueCount="529">
  <si>
    <t>NOTAS A LOS ESTADOS FINANCIEROS</t>
  </si>
  <si>
    <t>AL 31 DE DICIEMBRE DE 2021</t>
  </si>
  <si>
    <t>Ente Público: UNIVERSIDAD POLITÉCNICA DE GUANAJUATO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</si>
  <si>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</si>
  <si>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</si>
  <si>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</si>
  <si>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</si>
  <si>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</si>
  <si>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</si>
  <si>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</si>
  <si>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</si>
  <si>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</si>
  <si>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</si>
  <si>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</si>
  <si>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2013</t>
  </si>
  <si>
    <t>2012</t>
  </si>
  <si>
    <t>1122 CUENTAS POR COBRAR CP</t>
  </si>
  <si>
    <t>1122102001  CUENTAS POR COBRAR P</t>
  </si>
  <si>
    <t>1122602001  CUENTAS POR COBRAR A</t>
  </si>
  <si>
    <t>1124 INGRESOS POR RECUPERAR CP</t>
  </si>
  <si>
    <t>ESF-03 DEUDORES P/RECUPERAR</t>
  </si>
  <si>
    <t>90 DIAS</t>
  </si>
  <si>
    <t>365 DIAS</t>
  </si>
  <si>
    <t>1123 DEUDORES PENDIENTES POR RECUPERAR</t>
  </si>
  <si>
    <t>1123101002 GASTOS A RESERVA DE COMPROBAR</t>
  </si>
  <si>
    <t>1123103301 SUBSIDIO AL EMPLEO</t>
  </si>
  <si>
    <t>1123106001  OTROS DEUDORES DIVE</t>
  </si>
  <si>
    <t>1125 DEUDORES POR ANTICIPOS</t>
  </si>
  <si>
    <t>1125102001 FONDO FIJO</t>
  </si>
  <si>
    <t>1130    DERECHOS A RECIBIR BIENES O SERVICIOS</t>
  </si>
  <si>
    <t>1131001001ANTICIPO A PROVEEDORES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</si>
  <si>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</si>
  <si>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</si>
  <si>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</si>
  <si>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</si>
  <si>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</si>
  <si>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</si>
  <si>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</si>
  <si>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</si>
  <si>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NOMBRE DE FIDEICOMIS0O</t>
  </si>
  <si>
    <t>1213 FIDEICOMISOS, MANDATOS Y CONTRATOS ANÁLOGOS</t>
  </si>
  <si>
    <t>ESF-07 PARTICIPACIONES Y APORTACIONES DE CAPITAL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</si>
  <si>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</si>
  <si>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</si>
  <si>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</si>
  <si>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</si>
  <si>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</si>
  <si>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</si>
  <si>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1230 BIENES INMUEBLES, INFRAESTRUCTURA Y CONTRUCCIONES EN PROCESO</t>
  </si>
  <si>
    <t>1231581001  TERRENOS A VALOR HISTORICO</t>
  </si>
  <si>
    <t>1233583001  EDIFICIOS A VALOR HISTORICO</t>
  </si>
  <si>
    <t>1235961900  TRABAJOS DE ACABADOS</t>
  </si>
  <si>
    <t>1236200001  CONST PROCESO 2010</t>
  </si>
  <si>
    <t>1236200002  CONST PROCESO CIERRE</t>
  </si>
  <si>
    <t>1236262200  EDIFICACION NO HABITACIONAL</t>
  </si>
  <si>
    <t>1236462400  DIV. DE TERRENOS Y C</t>
  </si>
  <si>
    <t>1236562500  INSTALACIONES Y EQUI</t>
  </si>
  <si>
    <t>1236662600  Otras construcciones</t>
  </si>
  <si>
    <t>1236762700  INSTALACIONES Y EQUI</t>
  </si>
  <si>
    <t>1236962001  CONSTRUCCIONES EN PR</t>
  </si>
  <si>
    <t>1236962900  Trabajos de acabados</t>
  </si>
  <si>
    <t>1240 BIENES MUEBLES</t>
  </si>
  <si>
    <t>1241151100  MUEB DE OFIC 2011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</si>
  <si>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</si>
  <si>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</si>
  <si>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</si>
  <si>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</si>
  <si>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</si>
  <si>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</si>
  <si>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EQ. Y APARATOS 2011</t>
  </si>
  <si>
    <t>1242252200  APARATOS DEPORTIVOS 2011</t>
  </si>
  <si>
    <t>1242352300  CÁMAR. FOTOG. 2011</t>
  </si>
  <si>
    <t>1242952900  OTRO MOBIL. 2011</t>
  </si>
  <si>
    <t>1242952901  OTRO MOBIL. 2010</t>
  </si>
  <si>
    <t>1243153100  EQ. MÉDICO 2011</t>
  </si>
  <si>
    <t>1243153101  EQ. MÉDICO 2010</t>
  </si>
  <si>
    <t>1243253200  INSTRU. MÉDICO 2011</t>
  </si>
  <si>
    <t>1244154100  VEHÍCULOS Y EQUIPO TERRESTRE 2011</t>
  </si>
  <si>
    <t>1244154101  AUTOMÓVILES Y CAMIONES 2010</t>
  </si>
  <si>
    <t>1244254200  CARROCERÍAS Y REMOLQUES 2011</t>
  </si>
  <si>
    <t>1244954900  OTROS EQUIPOS DE TRANSPORTES 2011</t>
  </si>
  <si>
    <t>1244954901  OTROS EQUIPOS DE TRANSPORTES 2010</t>
  </si>
  <si>
    <t>1245055100  EQ. DE DEFENSA 2011</t>
  </si>
  <si>
    <t>1245055101  EQ. DE DEFENSA 2010</t>
  </si>
  <si>
    <t>1246156101  MAQ. Y EQUIPO 2010</t>
  </si>
  <si>
    <t>1246256200  MAQ. Y EQUIPO 2011</t>
  </si>
  <si>
    <t>1246256201  MAQ. Y EQUIPO 2010</t>
  </si>
  <si>
    <t>1246356300  MAQ. Y EQUIPO 2011</t>
  </si>
  <si>
    <t>1246456400  SISTEMA DE AIRE ACON</t>
  </si>
  <si>
    <t>1246556500  EQ. COMUNICACI 2011</t>
  </si>
  <si>
    <t>1246556501  EQ. DE COMUNICA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</si>
  <si>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</si>
  <si>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</si>
  <si>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</si>
  <si>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</si>
  <si>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 2011</t>
  </si>
  <si>
    <t>1246956901  OTROS EQUIPOS 2010</t>
  </si>
  <si>
    <t>1247151300  BIEN. ARTÍSTICO 2011</t>
  </si>
  <si>
    <t>1260 DEPRECIACIÓN, DETERIORO Y AMORTIZACIÓN ACUMULADA DE BIENES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</si>
  <si>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</si>
  <si>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</si>
  <si>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</si>
  <si>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</si>
  <si>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</si>
  <si>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</si>
  <si>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</si>
  <si>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</si>
  <si>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</si>
  <si>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</si>
  <si>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</si>
  <si>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</si>
  <si>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</si>
  <si>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1263555101  EQUIPO DE DEFENSA Y</t>
  </si>
  <si>
    <t>1263656101  MAQUINARIA Y EQUIPO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</si>
  <si>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</si>
  <si>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</si>
  <si>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</si>
  <si>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</si>
  <si>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</si>
  <si>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</si>
  <si>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</si>
  <si>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</si>
  <si>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ESF-09 INTANGIBLES Y DIFERIDOS</t>
  </si>
  <si>
    <t>CRITERIO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</si>
  <si>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</si>
  <si>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</si>
  <si>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</si>
  <si>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</si>
  <si>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</si>
  <si>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</si>
  <si>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</si>
  <si>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</si>
  <si>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</si>
  <si>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</si>
  <si>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2111401004  APORTACION PATRONAL INFONAVIT</t>
  </si>
  <si>
    <t>2111501002  OTRAS PREST. SOC. Y</t>
  </si>
  <si>
    <t>2112102001  PROVEEDORES EJE ANT</t>
  </si>
  <si>
    <t>2117101001  ISR NOMINA</t>
  </si>
  <si>
    <t>2117101010  ISR RETENCION POR HONORARIOS</t>
  </si>
  <si>
    <t>2117101013  ISR RETENCION ARRENDAMIENTO</t>
  </si>
  <si>
    <t>2117102003  CEDULAR ARRENDAMIENTO A PAGAR</t>
  </si>
  <si>
    <t>2117102004  CEDULAR HONORARIOS A PAGAR</t>
  </si>
  <si>
    <t>2117202004  APORTACIÓN TRABAJADOR IMSS</t>
  </si>
  <si>
    <t>2117202005  AMORTIZACION CREDITO INFONAVIT</t>
  </si>
  <si>
    <t>2117502102  IMPUESTO NOMINAS A PAGAR</t>
  </si>
  <si>
    <t>2117903001  PENSIÓN ALIMENTICIA</t>
  </si>
  <si>
    <t>2119904003  CXP GEG POR RENDIMIENTOS</t>
  </si>
  <si>
    <t>2119904022  CXP FEDERACION POR REMANENTE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</si>
  <si>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</si>
  <si>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</si>
  <si>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</si>
  <si>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</si>
  <si>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</si>
  <si>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</si>
  <si>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</si>
  <si>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</si>
  <si>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</si>
  <si>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</si>
  <si>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</si>
  <si>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</si>
  <si>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</si>
  <si>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</si>
  <si>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4173730206  CURSOS OTROS</t>
  </si>
  <si>
    <t>4173730403  EXAMEN DE INGLÉS</t>
  </si>
  <si>
    <t>4173730405  EXAMENES OTROS</t>
  </si>
  <si>
    <t>4173730602  REEXPEDICION DE CREDENCIAL</t>
  </si>
  <si>
    <t>4173730701   CUOTAS DE TITULACIÓN</t>
  </si>
  <si>
    <t>4173730703  CERTIFICADOS Y DOCUMENTOS</t>
  </si>
  <si>
    <t>4173730901  POR CONCEPTO DE FICHAS</t>
  </si>
  <si>
    <t>4173730910  APOYO ECONÓMICO PARA</t>
  </si>
  <si>
    <t>4173732101  INSCRIPCI A LIC CUAT</t>
  </si>
  <si>
    <t>4173732102  INSCRIPCI A MAES CUA</t>
  </si>
  <si>
    <t>4173732103  MATERIA DE MAESTRIA MENSUAL</t>
  </si>
  <si>
    <t>4173732104  CURSO PROPEDEUTICO</t>
  </si>
  <si>
    <t>4173732106  EXAMEN EXTRAORDINARIO POR MATERIA</t>
  </si>
  <si>
    <t>4173732107  EXAMEN ESPECIAL POR MATERIA</t>
  </si>
  <si>
    <t>4173732108  RECURSE DE MAT D LIC</t>
  </si>
  <si>
    <t>4173732109  CERT PAR O TOT D EST</t>
  </si>
  <si>
    <t>4173732110  CONSTANCIAS DE ESTUDIOS</t>
  </si>
  <si>
    <t>4173732111  EQUIVALENCIAS DE ESTUDIOS</t>
  </si>
  <si>
    <t>4173732112  ACREDITACIÓN POR COMPETENCIAS</t>
  </si>
  <si>
    <t>4173734902  VENTA DE BIENES Y SERVICIOS</t>
  </si>
  <si>
    <t>4173735104  CUOTAS DE RECUPERACION CONGRESO</t>
  </si>
  <si>
    <t>4173737002  INTERESES NORMALES R</t>
  </si>
  <si>
    <t>4173 Ingr.Vta Bienes/Serv. Ent.No Empres</t>
  </si>
  <si>
    <t>4170 Ingresos por Venta de Bienes y Serv</t>
  </si>
  <si>
    <t>4200 PARTICIPACIONES Y APORTACIONES</t>
  </si>
  <si>
    <t>4212825203  FAM EDU SUP SERVICIOS GENERALES</t>
  </si>
  <si>
    <t>4212 Aportaciones</t>
  </si>
  <si>
    <t>4213831000  SERVICIOS PERSONALES</t>
  </si>
  <si>
    <t>4213832000  MATERIALES Y SUMINISTROS</t>
  </si>
  <si>
    <t>4213833000  SERVICIOS GENERALES</t>
  </si>
  <si>
    <t>4213833010  INTERESES CONV FED 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</si>
  <si>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</si>
  <si>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</si>
  <si>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</si>
  <si>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</si>
  <si>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</si>
  <si>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 Transferencias y Asignaciones</t>
  </si>
  <si>
    <t>4220 Transferencias, Asignaciones, Subs.</t>
  </si>
  <si>
    <t>PARTICIPACIONES, APORTACIONES</t>
  </si>
  <si>
    <t>ERA-02 OTROS INGRESOS Y BENEFICIOS</t>
  </si>
  <si>
    <t xml:space="preserve">4300 OTROS INGRESOS Y BENEFICIOS
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</si>
  <si>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</si>
  <si>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</si>
  <si>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</si>
  <si>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</si>
  <si>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</si>
  <si>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5111113000  SUELDOS BASE AL PERS</t>
  </si>
  <si>
    <t>5112121000  HONORARIOS ASIMILABLES A SALARIOS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</si>
  <si>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</si>
  <si>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</si>
  <si>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</si>
  <si>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</si>
  <si>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</si>
  <si>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</si>
  <si>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5115151000  PRESTACIONES DE RETIRO</t>
  </si>
  <si>
    <t>5115153000  SEGURO DE RETIRO (AP</t>
  </si>
  <si>
    <t>5115154000  PRESTACIONES CONTRACTUALES</t>
  </si>
  <si>
    <t>5115155000  APOYOS A LA CAPACITA</t>
  </si>
  <si>
    <t>5121211000  MATERIALES Y ÚTILES DE OFICINA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</si>
  <si>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</si>
  <si>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</si>
  <si>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</si>
  <si>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</si>
  <si>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</si>
  <si>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5124241000  PRODUCTOS MINERALES NO METALICOS</t>
  </si>
  <si>
    <t>5124245000  VIDRIO Y PRODUCTOS DE VIDRIO</t>
  </si>
  <si>
    <t>5124246000  MATERIAL ELECTRICO Y ELECTRONICO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</si>
  <si>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</si>
  <si>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</si>
  <si>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</si>
  <si>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</si>
  <si>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</si>
  <si>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</si>
  <si>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</si>
  <si>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5125259000  OTROS PRODUCTOS QUÍMICOS</t>
  </si>
  <si>
    <t>5126261000  COMBUSTIBLES, LUBRI</t>
  </si>
  <si>
    <t>5127272000  PRENDAS DE PROTECCIÓN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</si>
  <si>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</si>
  <si>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</si>
  <si>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</si>
  <si>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</si>
  <si>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</si>
  <si>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5129298000  REF. MAQ. Y O. EQ.</t>
  </si>
  <si>
    <t>5131311000  SERVICIO DE ENERGÍA ELÉCTRICA</t>
  </si>
  <si>
    <t>5131312000  GAS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</si>
  <si>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</si>
  <si>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</si>
  <si>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</si>
  <si>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</si>
  <si>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5132321000  ARRENDAMIENTO DE TERRENOS</t>
  </si>
  <si>
    <t>5132326000  ARRENDA. DE MAQ., O</t>
  </si>
  <si>
    <t>5132327000  ARRE. ACT. INTANG</t>
  </si>
  <si>
    <t>5133331000  SERVS. LEGALES, DE</t>
  </si>
  <si>
    <t>5133334000  CAPACITACIÓN</t>
  </si>
  <si>
    <t>5133336000  SERVS. APOYO ADMVO.</t>
  </si>
  <si>
    <t>5133337000  SERV. PROT. Y SEG.</t>
  </si>
  <si>
    <t>5133338000  SERVICIOS DE VIGILANCIA</t>
  </si>
  <si>
    <t>5133339000  SERVICIOS PROFESIONA</t>
  </si>
  <si>
    <t>5134341000  SERVICIOS FINANCIEROS Y BANCARIOS</t>
  </si>
  <si>
    <t>5134344000  SEGUROS DE RESPONSAB</t>
  </si>
  <si>
    <t>5134345000  SEGUROS DE BIENES PATRIMONIALES</t>
  </si>
  <si>
    <t>5134349000  SERV. FIN., BANCA.</t>
  </si>
  <si>
    <t>5135351000  CONSERV. Y MANTENIMI</t>
  </si>
  <si>
    <t>5135352000  INST., REPAR. MTTO.</t>
  </si>
  <si>
    <t>5135353000  INST., REPAR. Y MTT</t>
  </si>
  <si>
    <t>5135354000  INST., REPAR. Y MTT</t>
  </si>
  <si>
    <t>5135355000  REPAR. Y MTTO. DE EQ</t>
  </si>
  <si>
    <t>5135356000  REPAR. Y MTTO. DE EQ</t>
  </si>
  <si>
    <t>5135357000  INST., REP. Y MTTO.</t>
  </si>
  <si>
    <t>5135358000  SERVICIOS DE LIMPIEZ</t>
  </si>
  <si>
    <t>5136361100  DIFUSION POR RADIO,</t>
  </si>
  <si>
    <t>5136361200  DIFUSION POR MEDIOS ALTERNATIVOS</t>
  </si>
  <si>
    <t>5136366000  SERV. CRE INTERNET</t>
  </si>
  <si>
    <t>5137371000  PASAJES AEREOS</t>
  </si>
  <si>
    <t>5137372000  PASAJES TERRESTRES</t>
  </si>
  <si>
    <t>5137375000  VIATICOS EN EL PAIS</t>
  </si>
  <si>
    <t>5137376000  VIÁTICOS EN EL EXTRANJERO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</si>
  <si>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</si>
  <si>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</si>
  <si>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</si>
  <si>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</si>
  <si>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</si>
  <si>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5139395000  PENAS, MULTAS</t>
  </si>
  <si>
    <t>5139398000  IMPUESTO DE NOMINA</t>
  </si>
  <si>
    <t>5242442000  BECAS O. AYUDA</t>
  </si>
  <si>
    <t>5243444000  AYUDA SOC. CIENT.</t>
  </si>
  <si>
    <t>5243445000  AYUDA SOC. CULT.</t>
  </si>
  <si>
    <t>5515151100  DEP. MUEBLES DE OFIC</t>
  </si>
  <si>
    <t>5515151200  "DEP. MUEBLES, EXCEP</t>
  </si>
  <si>
    <t>5515151500  DEP. EQUIPO DE COMPU</t>
  </si>
  <si>
    <t>5515151900  DEP. OTROS MOBILIARI</t>
  </si>
  <si>
    <t>5515252100  DEP. EQUIPO Y APARAT</t>
  </si>
  <si>
    <t>5515252200  DEP. APARATOS DEPORTIVOS</t>
  </si>
  <si>
    <t>5515252300  DEP. CÁMARAS FOTOGRÁ</t>
  </si>
  <si>
    <t>5515252900  DEP. OTROS MOBILIARI</t>
  </si>
  <si>
    <t>5515353100  DEP. EQUIPO MEDICO Y</t>
  </si>
  <si>
    <t>5515353200  DEP. INSTRUMENTAL ME</t>
  </si>
  <si>
    <t>5515454100  DEP. AUTOMOVILES Y CAMIONES</t>
  </si>
  <si>
    <t>5515454900  DEP. OTROS EQUIPOS DE TRANSPORTE</t>
  </si>
  <si>
    <t>5515656200  DEP. MAQUINARIA Y EQ</t>
  </si>
  <si>
    <t>5515656300  DEP. MAQUINARIA Y EQ</t>
  </si>
  <si>
    <t>5515656400  DEP. SISTEMA DE AIRE</t>
  </si>
  <si>
    <t>5515656500  DEP. EQUIPOS DE COMU</t>
  </si>
  <si>
    <t>5515656600  DEP. EQUIPO DE GENER</t>
  </si>
  <si>
    <t>5515656700  DEP. HERRAMIENTAS Y</t>
  </si>
  <si>
    <t>5515656900  DEP. OTROS EQUIPOS</t>
  </si>
  <si>
    <t>ERA-03   TOTAL</t>
  </si>
  <si>
    <t>III) NOTAS AL ESTADO DE VARIACIÓN A LA HACIENDA PÚBLICA</t>
  </si>
  <si>
    <t>VHP-01 PATRIMONIO CONTRIBUIDO</t>
  </si>
  <si>
    <t>MODIFICACION</t>
  </si>
  <si>
    <t>3110000002  BAJA DE ACTIVO FIJO</t>
  </si>
  <si>
    <t>3110911500  ESTATAL BIENES MUEBL</t>
  </si>
  <si>
    <t>3111825205  FAM EDU SUPERIOR BIE</t>
  </si>
  <si>
    <t>3111825215  INT FAM EDUC SUP</t>
  </si>
  <si>
    <t>3111835000  CONVENIO BIENES MUEB</t>
  </si>
  <si>
    <t>3113825205  FAM EDU SUPERIOR BIE</t>
  </si>
  <si>
    <t>3113825206  FAM EDU SUPERIOR OBR</t>
  </si>
  <si>
    <t>3113828005  FAFEF BIENES MUEBLES</t>
  </si>
  <si>
    <t>3113835000  CONVENIO BIENES MUEB</t>
  </si>
  <si>
    <t>3113836000  CONVENIO OBRA PÚBLICA EJER ANT</t>
  </si>
  <si>
    <t>3113914205  ESTATALES DE EJERCIC</t>
  </si>
  <si>
    <t>3113914206  ESTATALES DE EJERCIC</t>
  </si>
  <si>
    <t>3113915000  BIENES MUEBLES E INM</t>
  </si>
  <si>
    <t>3113916000  OBRA PÚBLICA EJER ANTERIORES</t>
  </si>
  <si>
    <t>3114824206  APLICACIÓN FEDERALES</t>
  </si>
  <si>
    <t>3120000002  DONACIONES DE BIENES</t>
  </si>
  <si>
    <t>3110 HACIENDA PUBLICA/PATRIMONIO CONTRIBUIDO</t>
  </si>
  <si>
    <t>VHP-02 PATRIMONIO GENERADO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</si>
  <si>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</si>
  <si>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</si>
  <si>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</si>
  <si>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</si>
  <si>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</si>
  <si>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</si>
  <si>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</si>
  <si>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</si>
  <si>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</si>
  <si>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</si>
  <si>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 2014</t>
  </si>
  <si>
    <t>3220000023  RESULTADO EJERC 2015</t>
  </si>
  <si>
    <t>3220000024  RESULTADO EJERC 2016</t>
  </si>
  <si>
    <t>3220000025  RESULTADO EJERC 2017</t>
  </si>
  <si>
    <t>3220000026  RESULTADO DEL EJERCICIO 2018</t>
  </si>
  <si>
    <t>3220000027  RESULTADO DEL EJERCICIO 2019</t>
  </si>
  <si>
    <t>3220000028  RESULTADO DEL EJERCICIO 2020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</si>
  <si>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</si>
  <si>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</si>
  <si>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</si>
  <si>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</si>
  <si>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REMANENTE INSTERINSTITUCIONAL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</si>
  <si>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</si>
  <si>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</si>
  <si>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</si>
  <si>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</si>
  <si>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3220790202  APLICACIÓN DE REMANENTE FEDERAL</t>
  </si>
  <si>
    <t>3221792002   REM REFRENDO RECURS</t>
  </si>
  <si>
    <t>3221792004  REMANENTE APLICADO R</t>
  </si>
  <si>
    <t>3221794004  REM AP EST ETIQUE SF</t>
  </si>
  <si>
    <t>3221797004  REM APLICA REC INTER</t>
  </si>
  <si>
    <t>3243000002  RESERVA POR CONTINGENCIA</t>
  </si>
  <si>
    <t>SUB TOTAL</t>
  </si>
  <si>
    <t>VHP-02 PATRIMONIO GENERADO TOTAL</t>
  </si>
  <si>
    <t>IV) NOTAS AL ESTADO DE FLUJO DE EFECTIVO</t>
  </si>
  <si>
    <t>EFE-01 FLUJO DE EFECTIVO</t>
  </si>
  <si>
    <t>1112101001  BANAMEX 7480502</t>
  </si>
  <si>
    <t>1112102005  BANCOMER 0110849006</t>
  </si>
  <si>
    <t>1112102008  BANCOMER 0111556460</t>
  </si>
  <si>
    <t>1112102009  BANCOMER 0111713345 SICES 2018</t>
  </si>
  <si>
    <t>1112102023  BANCOMER  0114613422</t>
  </si>
  <si>
    <t>1112102024  BANCOMER  0114613449</t>
  </si>
  <si>
    <t>1112102025  BANCOMER  0114613570</t>
  </si>
  <si>
    <t>1112102029  BANCOMER  0116096565</t>
  </si>
  <si>
    <t>1112102030  BANCOMER  0116249779</t>
  </si>
  <si>
    <t>1112102031  BANCOMER  0116249817</t>
  </si>
  <si>
    <t>1112102032  BANCOMER  0116342396 PRODEP</t>
  </si>
  <si>
    <t>1112102034  BANCOMER 0116571484</t>
  </si>
  <si>
    <t>1112102035  BANCOMER 0116582834</t>
  </si>
  <si>
    <t>1112107001  SANTANDER CONCE 953</t>
  </si>
  <si>
    <t>1112107003  SERFIN-92000586826</t>
  </si>
  <si>
    <t>1112107006  SERFIN-65-50202481-3</t>
  </si>
  <si>
    <t>1112107024  SERFIN 655032141359 PROMEP</t>
  </si>
  <si>
    <t>1112107034  SERFIN SANTANDER 180</t>
  </si>
  <si>
    <t>1112 Bancos/Tesoreria</t>
  </si>
  <si>
    <t xml:space="preserve">EFE-01 TOTAL </t>
  </si>
  <si>
    <t>EFE-02 ADQ. BIENES MUEBLES E INMUEBLES</t>
  </si>
  <si>
    <t>% SUB</t>
  </si>
  <si>
    <t>1230 BIENES INMUEBLES, INFRAESTRUCTURA Y CONSTRUCCIONES EN PROCESO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</si>
  <si>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</si>
  <si>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</si>
  <si>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</si>
  <si>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</si>
  <si>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1246 Maquinaria, Otros Equipos y Herrami</t>
  </si>
  <si>
    <t>Bienes Inmuebles, Infraestructura y Construcciones en Proceso</t>
  </si>
  <si>
    <t>NOTA:     EFE-03</t>
  </si>
  <si>
    <t>EFE-03 CONCILIACIÓN DEL FLUJO DE EFECTIVO</t>
  </si>
  <si>
    <t>NOMBRE DE LA CUENTA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</si>
  <si>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</si>
  <si>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</si>
  <si>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</si>
  <si>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</si>
  <si>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</si>
  <si>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</si>
  <si>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</si>
  <si>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</si>
  <si>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</si>
  <si>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</si>
  <si>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</si>
  <si>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</si>
  <si>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</si>
  <si>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</si>
  <si>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</si>
  <si>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</si>
  <si>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</si>
  <si>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</si>
  <si>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</si>
  <si>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</si>
  <si>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</si>
  <si>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</si>
  <si>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</si>
  <si>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</si>
  <si>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</si>
  <si>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</si>
  <si>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</si>
  <si>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</si>
  <si>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</si>
  <si>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</si>
  <si>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</si>
  <si>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</si>
  <si>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</si>
  <si>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</si>
  <si>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</si>
  <si>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</si>
  <si>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1° de Enero al 31 de Diciembre de 2021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</si>
  <si>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</si>
  <si>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</si>
  <si>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</si>
  <si>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</si>
  <si>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</si>
  <si>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</si>
  <si>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</si>
  <si>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</si>
  <si>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</si>
  <si>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</si>
  <si>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</si>
  <si>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</si>
  <si>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</si>
  <si>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</si>
  <si>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</si>
  <si>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</si>
  <si>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1° de Enero al 31 de Diciembre 2021</t>
  </si>
  <si>
    <t>1. Total de egresos (presupuestarios)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</si>
  <si>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</si>
  <si>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</si>
  <si>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</si>
  <si>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</si>
  <si>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Educación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</si>
  <si>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</si>
  <si>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</si>
  <si>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</si>
  <si>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</si>
  <si>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</si>
  <si>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</si>
  <si>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</si>
  <si>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</si>
  <si>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</si>
  <si>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</si>
  <si>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</si>
  <si>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</si>
  <si>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</si>
  <si>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</si>
  <si>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</si>
  <si>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</si>
  <si>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</si>
  <si>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Otros Gastos</t>
  </si>
  <si>
    <t>Otros Gastos Contables No Presupuestales</t>
  </si>
  <si>
    <t>4. Total de Gasto Contable (4 = 1 - 2 + 3)</t>
  </si>
  <si>
    <t>NOTAS DE MEMORIA (CUENTAS DE ORDEN)</t>
  </si>
  <si>
    <t>NOTAS DE MEMORIA.</t>
  </si>
  <si>
    <t>7000 CUENTAS DE ORDEN CONTABLES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</si>
  <si>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</si>
  <si>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</si>
  <si>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</si>
  <si>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</si>
  <si>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</si>
  <si>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</si>
  <si>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7210 Autorización para la Emisión de Bonos, Títulos y Valores de la Deuda Pública Interna</t>
  </si>
  <si>
    <t>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</si>
  <si>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</si>
  <si>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</si>
  <si>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</si>
  <si>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</si>
  <si>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</si>
  <si>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</si>
  <si>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</si>
  <si>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</si>
  <si>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</si>
  <si>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</si>
  <si>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7410 Demandas Judicial en Proceso de Resolución</t>
  </si>
  <si>
    <t>7420 Resolución de Demandas en Proceso Judicial</t>
  </si>
  <si>
    <t>7510 Contratos para Inversión Mediante Proyectos para Prestación de Servicios (PPS) y Similares</t>
  </si>
  <si>
    <t>7520 Inversión Pública Contratada Mediante Proyectos para Prestación de Servicios (PPS) y Similares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</si>
  <si>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</si>
  <si>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</si>
  <si>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</si>
  <si>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</si>
  <si>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7911 Compra de Divisas</t>
  </si>
  <si>
    <t>7921 Divisas por Compra (Acreedora</t>
  </si>
  <si>
    <t>8000 CUENTAS DE ORDEN PRESUPUESTARIAS</t>
  </si>
  <si>
    <t>8110 Ley de Ingresos Estimada</t>
  </si>
  <si>
    <t>8120 Ley de Ingresos por Ejecutar</t>
  </si>
  <si>
    <t>8130 Modificaciones a la Ley de Ingresos Estimada</t>
  </si>
  <si>
    <t>8130 Mod Ley Ingreso Estimado Dev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</si>
  <si>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</si>
  <si>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</si>
  <si>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</si>
  <si>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</si>
  <si>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</si>
  <si>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8230 Mod Ptto Egr Apr Dev</t>
  </si>
  <si>
    <t>8240 Presupuesto de Egresos Comprometido</t>
  </si>
  <si>
    <t>8250 Presupuesto de Egresos Devengado</t>
  </si>
  <si>
    <t>8260 Presupuesto de Egresos Ejercido</t>
  </si>
  <si>
    <t>8270 Presupuesto de Egresos Pagado</t>
  </si>
  <si>
    <t>Bajo protesta de decir verdad declaramos que los Estados Financieros y sus Notas son razonablemente correctos y responsabilidad del emisor</t>
  </si>
  <si>
    <t xml:space="preserve">        MTRO. HUGO GARCÍA VARGAS</t>
  </si>
  <si>
    <t xml:space="preserve">     MDO. JOSÉ DE JESÚS ROMO GUTIERREZ</t>
  </si>
  <si>
    <t>ENCARGADO DE DESPACHO DE RECTORIA</t>
  </si>
  <si>
    <t xml:space="preserve">      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</si>
</sst>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  <numFmt numFmtId="167" formatCode="#,##0.0_ ;\-#,##0.0\ "/>
  </numFmts>
  <fonts count="2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</cellStyleXfs>
  <cellXfs count="172">
    <xf numFmtId="0" fontId="0" fillId="0" borderId="0" xfId="0"/>
    <xf numFmtId="0" fontId="3" fillId="2" borderId="0" xfId="0" applyFont="1" applyFill="1" applyAlignment="1"/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3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horizontal="justify"/>
    </xf>
    <xf numFmtId="0" fontId="6" fillId="3" borderId="0" xfId="0" applyFont="1" applyFill="1" applyAlignment="1">
      <alignment horizontal="justify"/>
    </xf>
    <xf numFmtId="0" fontId="6" fillId="3" borderId="0" xfId="0" applyFont="1" applyFill="1" applyBorder="1" applyAlignment="1">
      <alignment horizontal="left"/>
    </xf>
    <xf numFmtId="0" fontId="8" fillId="3" borderId="0" xfId="0" applyFont="1" applyFill="1" applyBorder="1"/>
    <xf numFmtId="0" fontId="3" fillId="3" borderId="0" xfId="0" applyFont="1" applyFill="1" applyBorder="1"/>
    <xf numFmtId="0" fontId="5" fillId="3" borderId="0" xfId="0" applyFont="1" applyFill="1" applyBorder="1"/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/>
    </xf>
    <xf numFmtId="164" fontId="3" fillId="3" borderId="2" xfId="0" applyNumberFormat="1" applyFont="1" applyFill="1" applyBorder="1"/>
    <xf numFmtId="49" fontId="4" fillId="3" borderId="3" xfId="0" applyNumberFormat="1" applyFont="1" applyFill="1" applyBorder="1" applyAlignment="1">
      <alignment horizontal="left"/>
    </xf>
    <xf numFmtId="164" fontId="3" fillId="3" borderId="3" xfId="0" applyNumberFormat="1" applyFont="1" applyFill="1" applyBorder="1"/>
    <xf numFmtId="49" fontId="9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3" fillId="3" borderId="4" xfId="0" applyNumberFormat="1" applyFont="1" applyFill="1" applyBorder="1"/>
    <xf numFmtId="43" fontId="4" fillId="2" borderId="1" xfId="1" applyFont="1" applyFill="1" applyBorder="1" applyAlignment="1">
      <alignment horizontal="center" vertical="center"/>
    </xf>
    <xf numFmtId="0" fontId="10" fillId="3" borderId="0" xfId="0" applyFont="1" applyFill="1" applyBorder="1"/>
    <xf numFmtId="49" fontId="9" fillId="3" borderId="3" xfId="0" applyNumberFormat="1" applyFont="1" applyFill="1" applyBorder="1" applyAlignment="1">
      <alignment horizontal="left"/>
    </xf>
    <xf numFmtId="43" fontId="3" fillId="3" borderId="4" xfId="1" applyFont="1" applyFill="1" applyBorder="1"/>
    <xf numFmtId="49" fontId="4" fillId="3" borderId="0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/>
    <xf numFmtId="43" fontId="11" fillId="0" borderId="3" xfId="1" applyFont="1" applyBorder="1"/>
    <xf numFmtId="43" fontId="11" fillId="0" borderId="0" xfId="1" applyFont="1"/>
    <xf numFmtId="43" fontId="3" fillId="3" borderId="3" xfId="1" applyFont="1" applyFill="1" applyBorder="1"/>
    <xf numFmtId="164" fontId="5" fillId="3" borderId="3" xfId="0" applyNumberFormat="1" applyFont="1" applyFill="1" applyBorder="1"/>
    <xf numFmtId="164" fontId="5" fillId="3" borderId="5" xfId="0" applyNumberFormat="1" applyFont="1" applyFill="1" applyBorder="1"/>
    <xf numFmtId="165" fontId="3" fillId="3" borderId="0" xfId="0" applyNumberFormat="1" applyFont="1" applyFill="1"/>
    <xf numFmtId="0" fontId="5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left"/>
    </xf>
    <xf numFmtId="164" fontId="3" fillId="3" borderId="7" xfId="0" applyNumberFormat="1" applyFont="1" applyFill="1" applyBorder="1"/>
    <xf numFmtId="164" fontId="3" fillId="3" borderId="8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49" fontId="4" fillId="3" borderId="9" xfId="0" applyNumberFormat="1" applyFont="1" applyFill="1" applyBorder="1" applyAlignment="1">
      <alignment horizontal="left"/>
    </xf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" xfId="0" applyNumberFormat="1" applyFont="1" applyFill="1" applyBorder="1"/>
    <xf numFmtId="164" fontId="4" fillId="3" borderId="0" xfId="0" applyNumberFormat="1" applyFont="1" applyFill="1" applyBorder="1"/>
    <xf numFmtId="164" fontId="12" fillId="3" borderId="3" xfId="0" applyNumberFormat="1" applyFont="1" applyFill="1" applyBorder="1"/>
    <xf numFmtId="164" fontId="0" fillId="3" borderId="3" xfId="0" applyNumberFormat="1" applyFill="1" applyBorder="1"/>
    <xf numFmtId="164" fontId="12" fillId="3" borderId="5" xfId="0" applyNumberFormat="1" applyFont="1" applyFill="1" applyBorder="1"/>
    <xf numFmtId="166" fontId="5" fillId="3" borderId="5" xfId="0" applyNumberFormat="1" applyFont="1" applyFill="1" applyBorder="1"/>
    <xf numFmtId="166" fontId="5" fillId="3" borderId="3" xfId="0" applyNumberFormat="1" applyFont="1" applyFill="1" applyBorder="1"/>
    <xf numFmtId="49" fontId="9" fillId="3" borderId="4" xfId="0" applyNumberFormat="1" applyFont="1" applyFill="1" applyBorder="1" applyAlignment="1">
      <alignment horizontal="left"/>
    </xf>
    <xf numFmtId="0" fontId="3" fillId="0" borderId="4" xfId="0" applyFont="1" applyBorder="1"/>
    <xf numFmtId="0" fontId="3" fillId="2" borderId="1" xfId="0" applyFont="1" applyFill="1" applyBorder="1"/>
    <xf numFmtId="0" fontId="5" fillId="2" borderId="2" xfId="2" applyFont="1" applyFill="1" applyBorder="1" applyAlignment="1">
      <alignment horizontal="left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Border="1" applyAlignment="1"/>
    <xf numFmtId="0" fontId="3" fillId="3" borderId="9" xfId="0" applyFont="1" applyFill="1" applyBorder="1"/>
    <xf numFmtId="0" fontId="3" fillId="3" borderId="4" xfId="0" applyFont="1" applyFill="1" applyBorder="1"/>
    <xf numFmtId="0" fontId="6" fillId="0" borderId="0" xfId="0" applyFont="1" applyAlignment="1">
      <alignment horizontal="left"/>
    </xf>
    <xf numFmtId="0" fontId="5" fillId="2" borderId="1" xfId="2" applyFont="1" applyFill="1" applyBorder="1" applyAlignment="1">
      <alignment horizontal="left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left"/>
    </xf>
    <xf numFmtId="49" fontId="14" fillId="3" borderId="4" xfId="0" applyNumberFormat="1" applyFont="1" applyFill="1" applyBorder="1" applyAlignment="1">
      <alignment horizontal="left"/>
    </xf>
    <xf numFmtId="164" fontId="0" fillId="3" borderId="4" xfId="0" applyNumberFormat="1" applyFill="1" applyBorder="1"/>
    <xf numFmtId="43" fontId="4" fillId="2" borderId="4" xfId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left"/>
    </xf>
    <xf numFmtId="43" fontId="3" fillId="3" borderId="3" xfId="1" applyFont="1" applyFill="1" applyBorder="1" applyAlignment="1">
      <alignment wrapText="1"/>
    </xf>
    <xf numFmtId="4" fontId="3" fillId="3" borderId="8" xfId="3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wrapText="1"/>
    </xf>
    <xf numFmtId="4" fontId="3" fillId="3" borderId="5" xfId="3" applyNumberFormat="1" applyFont="1" applyFill="1" applyBorder="1" applyAlignment="1">
      <alignment wrapText="1"/>
    </xf>
    <xf numFmtId="49" fontId="3" fillId="3" borderId="9" xfId="0" applyNumberFormat="1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4" fontId="3" fillId="3" borderId="10" xfId="3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/>
    <xf numFmtId="164" fontId="0" fillId="3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4" fontId="9" fillId="0" borderId="0" xfId="4" applyNumberFormat="1" applyFont="1"/>
    <xf numFmtId="0" fontId="3" fillId="2" borderId="9" xfId="0" applyFont="1" applyFill="1" applyBorder="1"/>
    <xf numFmtId="4" fontId="3" fillId="2" borderId="4" xfId="0" applyNumberFormat="1" applyFont="1" applyFill="1" applyBorder="1"/>
    <xf numFmtId="0" fontId="3" fillId="2" borderId="10" xfId="0" applyFont="1" applyFill="1" applyBorder="1"/>
    <xf numFmtId="0" fontId="5" fillId="2" borderId="1" xfId="2" applyFont="1" applyFill="1" applyBorder="1" applyAlignment="1">
      <alignment horizontal="center" vertical="center" wrapText="1"/>
    </xf>
    <xf numFmtId="43" fontId="9" fillId="3" borderId="9" xfId="1" applyFont="1" applyFill="1" applyBorder="1" applyAlignment="1">
      <alignment horizontal="right"/>
    </xf>
    <xf numFmtId="164" fontId="3" fillId="3" borderId="0" xfId="0" applyNumberFormat="1" applyFont="1" applyFill="1"/>
    <xf numFmtId="49" fontId="4" fillId="2" borderId="4" xfId="0" applyNumberFormat="1" applyFont="1" applyFill="1" applyBorder="1" applyAlignment="1">
      <alignment horizontal="left"/>
    </xf>
    <xf numFmtId="166" fontId="0" fillId="3" borderId="3" xfId="0" applyNumberFormat="1" applyFont="1" applyFill="1" applyBorder="1"/>
    <xf numFmtId="0" fontId="5" fillId="2" borderId="4" xfId="0" applyFont="1" applyFill="1" applyBorder="1"/>
    <xf numFmtId="164" fontId="3" fillId="2" borderId="4" xfId="0" applyNumberFormat="1" applyFont="1" applyFill="1" applyBorder="1"/>
    <xf numFmtId="167" fontId="3" fillId="3" borderId="0" xfId="0" applyNumberFormat="1" applyFont="1" applyFill="1"/>
    <xf numFmtId="4" fontId="3" fillId="0" borderId="0" xfId="5" applyNumberFormat="1" applyFont="1" applyBorder="1" applyAlignment="1"/>
    <xf numFmtId="0" fontId="5" fillId="0" borderId="0" xfId="0" applyFont="1" applyAlignment="1"/>
    <xf numFmtId="4" fontId="5" fillId="0" borderId="0" xfId="0" applyNumberFormat="1" applyFont="1" applyAlignment="1"/>
    <xf numFmtId="0" fontId="4" fillId="3" borderId="1" xfId="2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right"/>
    </xf>
    <xf numFmtId="0" fontId="9" fillId="3" borderId="1" xfId="2" applyFont="1" applyFill="1" applyBorder="1" applyAlignment="1">
      <alignment vertical="top" wrapText="1"/>
    </xf>
    <xf numFmtId="4" fontId="16" fillId="0" borderId="0" xfId="6" applyNumberFormat="1" applyFont="1"/>
    <xf numFmtId="4" fontId="3" fillId="3" borderId="13" xfId="0" applyNumberFormat="1" applyFont="1" applyFill="1" applyBorder="1" applyAlignment="1">
      <alignment horizontal="right"/>
    </xf>
    <xf numFmtId="0" fontId="9" fillId="3" borderId="14" xfId="2" applyFont="1" applyFill="1" applyBorder="1" applyAlignment="1">
      <alignment vertical="top" wrapText="1"/>
    </xf>
    <xf numFmtId="4" fontId="3" fillId="3" borderId="14" xfId="0" applyNumberFormat="1" applyFont="1" applyFill="1" applyBorder="1" applyAlignment="1">
      <alignment horizontal="right"/>
    </xf>
    <xf numFmtId="4" fontId="3" fillId="3" borderId="15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" fontId="18" fillId="2" borderId="1" xfId="7" applyNumberFormat="1" applyFont="1" applyFill="1" applyBorder="1" applyAlignment="1">
      <alignment horizontal="right" vertical="center" wrapText="1" indent="1"/>
    </xf>
    <xf numFmtId="0" fontId="3" fillId="3" borderId="0" xfId="0" applyFont="1" applyFill="1" applyBorder="1"/>
    <xf numFmtId="0" fontId="17" fillId="0" borderId="1" xfId="0" applyFont="1" applyBorder="1" applyAlignment="1">
      <alignment vertical="center" wrapText="1"/>
    </xf>
    <xf numFmtId="43" fontId="5" fillId="0" borderId="1" xfId="1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" fontId="16" fillId="0" borderId="1" xfId="7" applyNumberFormat="1" applyFont="1" applyFill="1" applyBorder="1" applyAlignment="1">
      <alignment horizontal="right" vertical="center" wrapText="1" indent="1"/>
    </xf>
    <xf numFmtId="0" fontId="11" fillId="0" borderId="11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/>
    </xf>
    <xf numFmtId="0" fontId="11" fillId="0" borderId="11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4" fontId="16" fillId="0" borderId="1" xfId="7" applyNumberFormat="1" applyFont="1" applyFill="1" applyBorder="1" applyAlignment="1">
      <alignment horizontal="right" vertical="center" indent="1"/>
    </xf>
    <xf numFmtId="0" fontId="17" fillId="2" borderId="1" xfId="0" applyFont="1" applyFill="1" applyBorder="1" applyAlignment="1">
      <alignment vertical="center"/>
    </xf>
    <xf numFmtId="4" fontId="18" fillId="2" borderId="1" xfId="7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4" fontId="5" fillId="0" borderId="1" xfId="0" applyNumberFormat="1" applyFont="1" applyBorder="1"/>
    <xf numFmtId="4" fontId="3" fillId="0" borderId="1" xfId="0" applyNumberFormat="1" applyFont="1" applyBorder="1"/>
    <xf numFmtId="4" fontId="19" fillId="0" borderId="1" xfId="7" applyNumberFormat="1" applyFont="1" applyFill="1" applyBorder="1" applyAlignment="1">
      <alignment horizontal="right" vertical="center" wrapText="1" indent="1"/>
    </xf>
    <xf numFmtId="0" fontId="11" fillId="0" borderId="11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7" fillId="3" borderId="7" xfId="6" applyFont="1" applyFill="1" applyBorder="1" applyAlignment="1">
      <alignment horizontal="center"/>
    </xf>
    <xf numFmtId="0" fontId="17" fillId="3" borderId="2" xfId="6" applyFont="1" applyFill="1" applyBorder="1"/>
    <xf numFmtId="0" fontId="17" fillId="3" borderId="16" xfId="6" applyFont="1" applyFill="1" applyBorder="1"/>
    <xf numFmtId="0" fontId="11" fillId="3" borderId="6" xfId="6" applyFont="1" applyFill="1" applyBorder="1" applyAlignment="1">
      <alignment horizontal="left"/>
    </xf>
    <xf numFmtId="4" fontId="11" fillId="3" borderId="3" xfId="6" applyNumberFormat="1" applyFont="1" applyFill="1" applyBorder="1"/>
    <xf numFmtId="4" fontId="11" fillId="3" borderId="0" xfId="6" applyNumberFormat="1" applyFont="1" applyFill="1" applyBorder="1"/>
    <xf numFmtId="0" fontId="17" fillId="3" borderId="6" xfId="6" applyFont="1" applyFill="1" applyBorder="1" applyAlignment="1">
      <alignment horizontal="left"/>
    </xf>
    <xf numFmtId="0" fontId="17" fillId="3" borderId="3" xfId="6" applyFont="1" applyFill="1" applyBorder="1"/>
    <xf numFmtId="0" fontId="17" fillId="3" borderId="0" xfId="6" applyFont="1" applyFill="1" applyBorder="1"/>
    <xf numFmtId="0" fontId="11" fillId="3" borderId="9" xfId="6" applyFont="1" applyFill="1" applyBorder="1" applyAlignment="1">
      <alignment horizontal="left"/>
    </xf>
    <xf numFmtId="4" fontId="11" fillId="3" borderId="4" xfId="6" applyNumberFormat="1" applyFont="1" applyFill="1" applyBorder="1"/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Border="1" applyAlignment="1"/>
    <xf numFmtId="0" fontId="9" fillId="3" borderId="0" xfId="0" applyFont="1" applyFill="1" applyBorder="1" applyAlignment="1" applyProtection="1">
      <alignment vertical="top" wrapText="1"/>
      <protection locked="0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49" fontId="4" fillId="2" borderId="0" xfId="0" applyNumberFormat="1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center" vertical="center"/>
    </xf>
  </cellXfs>
  <cellStyles count="8">
    <cellStyle name="Millares" xfId="1" builtinId="3"/>
    <cellStyle name="Millares 2 16 2" xfId="5"/>
    <cellStyle name="Millares 2 2" xfId="3"/>
    <cellStyle name="Normal" xfId="0" builtinId="0"/>
    <cellStyle name="Normal 2 2" xfId="2"/>
    <cellStyle name="Normal 2 3 10" xfId="6"/>
    <cellStyle name="Normal 3 2 2" xfId="7"/>
    <cellStyle name="Normal 3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660</xdr:row>
      <xdr:rowOff>123825</xdr:rowOff>
    </xdr:from>
    <xdr:to>
      <xdr:col>5</xdr:col>
      <xdr:colOff>0</xdr:colOff>
      <xdr:row>660</xdr:row>
      <xdr:rowOff>133350</xdr:rowOff>
    </xdr:to>
    <xdr:cxnSp macro="">
      <xdr:nvCxnSpPr>
        <xdr:cNvPr id="2" name="Conector recto 1"/>
        <xdr:cNvCxnSpPr/>
      </xdr:nvCxnSpPr>
      <xdr:spPr>
        <a:xfrm flipV="1">
          <a:off x="4638675" y="115947825"/>
          <a:ext cx="23717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660</xdr:row>
      <xdr:rowOff>152400</xdr:rowOff>
    </xdr:from>
    <xdr:to>
      <xdr:col>1</xdr:col>
      <xdr:colOff>2705100</xdr:colOff>
      <xdr:row>660</xdr:row>
      <xdr:rowOff>152400</xdr:rowOff>
    </xdr:to>
    <xdr:cxnSp macro="">
      <xdr:nvCxnSpPr>
        <xdr:cNvPr id="3" name="Conector recto 2"/>
        <xdr:cNvCxnSpPr/>
      </xdr:nvCxnSpPr>
      <xdr:spPr>
        <a:xfrm>
          <a:off x="314325" y="115976400"/>
          <a:ext cx="2667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4to%20trim%202021/Entregable/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DyM"/>
      <sheetName val="Notas G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72"/>
  <sheetViews>
    <sheetView tabSelected="1" topLeftCell="A646" workbookViewId="0">
      <selection activeCell="C606" sqref="C606"/>
    </sheetView>
  </sheetViews>
  <sheetFormatPr baseColWidth="10" defaultRowHeight="12.75" x14ac:dyDescent="0.2"/>
  <cols>
    <col min="1" max="1" width="4.83203125" style="2" customWidth="1"/>
    <col min="2" max="2" width="52.1640625" style="2" customWidth="1"/>
    <col min="3" max="3" width="23.1640625" style="2" customWidth="1"/>
    <col min="4" max="4" width="19.83203125" style="2" customWidth="1"/>
    <col min="5" max="5" width="24.83203125" style="2" customWidth="1"/>
    <col min="6" max="16384" width="12" style="2"/>
  </cols>
  <sheetData>
    <row r="1" spans="2:5" ht="13.5" customHeight="1" x14ac:dyDescent="0.2">
      <c r="B1" s="1"/>
      <c r="C1" s="1"/>
      <c r="D1" s="1"/>
      <c r="E1" s="1"/>
    </row>
    <row r="2" spans="2:5" ht="15" customHeight="1" x14ac:dyDescent="0.2">
      <c r="B2" s="3" t="s">
        <v>0</v>
      </c>
      <c r="C2" s="3"/>
      <c r="D2" s="3"/>
      <c r="E2" s="3"/>
    </row>
    <row r="3" spans="2:5" ht="24" customHeight="1" x14ac:dyDescent="0.2">
      <c r="B3" s="3" t="s">
        <v>1</v>
      </c>
      <c r="C3" s="3"/>
      <c r="D3" s="3"/>
      <c r="E3" s="3"/>
    </row>
    <row r="4" spans="2:5" x14ac:dyDescent="0.2">
      <c r="B4" s="4"/>
      <c r="C4" s="5"/>
      <c r="D4" s="6"/>
      <c r="E4" s="6"/>
    </row>
    <row r="5" spans="2:5" x14ac:dyDescent="0.2">
      <c r="B5" s="7"/>
      <c r="C5" s="8"/>
      <c r="D5" s="9"/>
      <c r="E5" s="9"/>
    </row>
    <row r="6" spans="2:5" x14ac:dyDescent="0.2">
      <c r="B6" s="10" t="s">
        <v>2</v>
      </c>
    </row>
    <row r="7" spans="2:5" x14ac:dyDescent="0.2">
      <c r="B7" s="11"/>
      <c r="C7" s="11"/>
      <c r="D7" s="11"/>
      <c r="E7" s="11"/>
    </row>
    <row r="8" spans="2:5" x14ac:dyDescent="0.2">
      <c r="B8" s="12"/>
      <c r="C8" s="8"/>
      <c r="D8" s="9"/>
      <c r="E8" s="9"/>
    </row>
    <row r="9" spans="2:5" x14ac:dyDescent="0.2">
      <c r="B9" s="13" t="s">
        <v>3</v>
      </c>
      <c r="C9" s="14"/>
      <c r="D9" s="6"/>
      <c r="E9" s="6"/>
    </row>
    <row r="10" spans="2:5" x14ac:dyDescent="0.2">
      <c r="B10" s="15"/>
      <c r="D10" s="6"/>
      <c r="E10" s="6"/>
    </row>
    <row r="11" spans="2:5" x14ac:dyDescent="0.2">
      <c r="B11" s="16" t="s">
        <v>4</v>
      </c>
      <c r="D11" s="6"/>
      <c r="E11" s="6"/>
    </row>
    <row r="13" spans="2:5" x14ac:dyDescent="0.2">
      <c r="B13" s="17" t="s">
        <v>5</v>
      </c>
      <c r="C13" s="18"/>
      <c r="D13" s="18"/>
      <c r="E13" s="18"/>
    </row>
    <row r="14" spans="2:5" x14ac:dyDescent="0.2">
      <c r="B14" s="19"/>
      <c r="C14" s="18"/>
      <c r="D14" s="18"/>
      <c r="E14" s="18"/>
    </row>
    <row r="15" spans="2:5" ht="20.25" customHeight="1" x14ac:dyDescent="0.2">
      <c r="B15" s="20" t="s">
        <v>6</v>
      </c>
      <c r="C15" s="21" t="s">
        <v>7</v>
      </c>
      <c r="D15" s="21" t="s">
        <v>8</v>
      </c>
    </row>
    <row r="16" spans="2:5" x14ac:dyDescent="0.2">
      <c r="B16" s="22" t="s">
        <v>9</v>
      </c>
      <c r="C16" s="23"/>
      <c r="D16" s="23">
        <v>0</v>
      </c>
    </row>
    <row r="17" spans="2:5" x14ac:dyDescent="0.2">
      <c r="B17" s="24"/>
      <c r="C17" s="25"/>
      <c r="D17" s="25">
        <v>0</v>
      </c>
    </row>
    <row r="18" spans="2:5" x14ac:dyDescent="0.2">
      <c r="B18" s="24" t="s">
        <v>10</v>
      </c>
      <c r="C18" s="25"/>
      <c r="D18" s="25">
        <v>0</v>
      </c>
    </row>
    <row r="19" spans="2:5" x14ac:dyDescent="0.2">
      <c r="B19" s="26"/>
      <c r="C19" s="27"/>
      <c r="D19" s="25">
        <v>0</v>
      </c>
    </row>
    <row r="20" spans="2:5" x14ac:dyDescent="0.2">
      <c r="B20" s="28" t="s">
        <v>11</v>
      </c>
      <c r="C20" s="29"/>
      <c r="D20" s="29">
        <v>0</v>
      </c>
    </row>
    <row r="21" spans="2:5" x14ac:dyDescent="0.2">
      <c r="B21" s="19"/>
      <c r="C21" s="30">
        <f>SUM(C16:C20)</f>
        <v>0</v>
      </c>
      <c r="D21" s="21"/>
    </row>
    <row r="22" spans="2:5" x14ac:dyDescent="0.2">
      <c r="B22" s="19"/>
      <c r="C22" s="18"/>
      <c r="D22" s="18"/>
      <c r="E22" s="18"/>
    </row>
    <row r="23" spans="2:5" x14ac:dyDescent="0.2">
      <c r="B23" s="19"/>
      <c r="C23" s="18"/>
      <c r="D23" s="18"/>
      <c r="E23" s="18"/>
    </row>
    <row r="24" spans="2:5" x14ac:dyDescent="0.2">
      <c r="B24" s="17" t="s">
        <v>12</v>
      </c>
      <c r="C24" s="31"/>
      <c r="D24" s="18"/>
      <c r="E24" s="18"/>
    </row>
    <row r="26" spans="2:5" ht="18.75" customHeight="1" x14ac:dyDescent="0.2">
      <c r="B26" s="20" t="s">
        <v>13</v>
      </c>
      <c r="C26" s="21" t="s">
        <v>7</v>
      </c>
      <c r="D26" s="21" t="s">
        <v>14</v>
      </c>
      <c r="E26" s="21" t="s">
        <v>15</v>
      </c>
    </row>
    <row r="27" spans="2:5" x14ac:dyDescent="0.2">
      <c r="B27" s="24" t="s">
        <v>16</v>
      </c>
      <c r="C27" s="25"/>
      <c r="D27" s="25"/>
      <c r="E27" s="25"/>
    </row>
    <row r="28" spans="2:5" x14ac:dyDescent="0.2">
      <c r="B28" s="32" t="s">
        <v>17</v>
      </c>
      <c r="C28" s="25">
        <v>0</v>
      </c>
      <c r="D28" s="25">
        <v>0</v>
      </c>
      <c r="E28" s="25">
        <v>300000</v>
      </c>
    </row>
    <row r="29" spans="2:5" x14ac:dyDescent="0.2">
      <c r="B29" s="32" t="s">
        <v>18</v>
      </c>
      <c r="C29" s="25">
        <v>0</v>
      </c>
      <c r="D29" s="25">
        <v>0</v>
      </c>
      <c r="E29" s="25">
        <v>1300835.8799999999</v>
      </c>
    </row>
    <row r="30" spans="2:5" ht="14.25" customHeight="1" x14ac:dyDescent="0.2">
      <c r="B30" s="24" t="s">
        <v>19</v>
      </c>
      <c r="C30" s="25"/>
      <c r="D30" s="25"/>
      <c r="E30" s="25"/>
    </row>
    <row r="31" spans="2:5" ht="14.25" customHeight="1" x14ac:dyDescent="0.2">
      <c r="B31" s="28"/>
      <c r="C31" s="33"/>
      <c r="D31" s="33"/>
      <c r="E31" s="33"/>
    </row>
    <row r="32" spans="2:5" ht="14.25" customHeight="1" x14ac:dyDescent="0.2">
      <c r="C32" s="30">
        <f>SUM(C27:C31)</f>
        <v>0</v>
      </c>
      <c r="D32" s="30">
        <f>SUM(D27:D31)</f>
        <v>0</v>
      </c>
      <c r="E32" s="30">
        <f>SUM(E27:E31)</f>
        <v>1600835.88</v>
      </c>
    </row>
    <row r="33" spans="2:5" ht="14.25" customHeight="1" x14ac:dyDescent="0.2">
      <c r="C33" s="34"/>
      <c r="D33" s="34"/>
      <c r="E33" s="34"/>
    </row>
    <row r="34" spans="2:5" ht="14.25" customHeight="1" x14ac:dyDescent="0.2"/>
    <row r="35" spans="2:5" ht="23.25" customHeight="1" x14ac:dyDescent="0.2">
      <c r="B35" s="20" t="s">
        <v>20</v>
      </c>
      <c r="C35" s="21" t="s">
        <v>7</v>
      </c>
      <c r="D35" s="21" t="s">
        <v>21</v>
      </c>
      <c r="E35" s="21" t="s">
        <v>22</v>
      </c>
    </row>
    <row r="36" spans="2:5" ht="14.25" customHeight="1" x14ac:dyDescent="0.2">
      <c r="B36" s="24" t="s">
        <v>23</v>
      </c>
      <c r="C36" s="35">
        <f>SUM(C37:C39)</f>
        <v>6837968.5800000001</v>
      </c>
      <c r="D36" s="35">
        <f>SUM(D37:D39)</f>
        <v>6837968.5800000001</v>
      </c>
      <c r="E36" s="25"/>
    </row>
    <row r="37" spans="2:5" ht="14.25" customHeight="1" x14ac:dyDescent="0.2">
      <c r="B37" s="25" t="s">
        <v>24</v>
      </c>
      <c r="C37" s="36">
        <v>950</v>
      </c>
      <c r="D37" s="37">
        <v>950</v>
      </c>
      <c r="E37" s="25"/>
    </row>
    <row r="38" spans="2:5" ht="14.25" customHeight="1" x14ac:dyDescent="0.2">
      <c r="B38" s="25" t="s">
        <v>25</v>
      </c>
      <c r="C38" s="38">
        <v>132.61000000000001</v>
      </c>
      <c r="D38" s="38">
        <v>132.61000000000001</v>
      </c>
      <c r="E38" s="25"/>
    </row>
    <row r="39" spans="2:5" ht="14.25" customHeight="1" x14ac:dyDescent="0.2">
      <c r="B39" s="32" t="s">
        <v>26</v>
      </c>
      <c r="C39" s="25">
        <v>6836885.9699999997</v>
      </c>
      <c r="D39" s="25">
        <v>6836885.9699999997</v>
      </c>
      <c r="E39" s="25"/>
    </row>
    <row r="40" spans="2:5" ht="14.25" customHeight="1" x14ac:dyDescent="0.2">
      <c r="B40" s="24" t="s">
        <v>27</v>
      </c>
      <c r="C40" s="39">
        <f>+C41</f>
        <v>10000</v>
      </c>
      <c r="D40" s="40">
        <f>+D41</f>
        <v>10000</v>
      </c>
      <c r="E40" s="25"/>
    </row>
    <row r="41" spans="2:5" ht="14.25" customHeight="1" x14ac:dyDescent="0.2">
      <c r="B41" s="25" t="s">
        <v>28</v>
      </c>
      <c r="C41" s="38">
        <v>10000</v>
      </c>
      <c r="D41" s="38">
        <v>10000</v>
      </c>
      <c r="E41" s="25"/>
    </row>
    <row r="42" spans="2:5" ht="14.25" customHeight="1" x14ac:dyDescent="0.2">
      <c r="B42" s="24" t="s">
        <v>29</v>
      </c>
      <c r="C42" s="39">
        <f>+C43+C44</f>
        <v>198400</v>
      </c>
      <c r="D42" s="40">
        <f>+D43+D44</f>
        <v>198400</v>
      </c>
      <c r="E42" s="25"/>
    </row>
    <row r="43" spans="2:5" ht="14.25" customHeight="1" x14ac:dyDescent="0.2">
      <c r="B43" s="25" t="s">
        <v>30</v>
      </c>
      <c r="C43" s="38">
        <v>198400</v>
      </c>
      <c r="D43" s="38">
        <v>198400</v>
      </c>
      <c r="E43" s="25"/>
    </row>
    <row r="44" spans="2:5" ht="14.25" customHeight="1" x14ac:dyDescent="0.2">
      <c r="B44" s="29" t="s">
        <v>31</v>
      </c>
      <c r="C44" s="38">
        <v>0</v>
      </c>
      <c r="D44" s="38">
        <v>0</v>
      </c>
      <c r="E44" s="25"/>
    </row>
    <row r="45" spans="2:5" ht="14.25" customHeight="1" x14ac:dyDescent="0.2">
      <c r="C45" s="30">
        <f>+C36+C40+C42</f>
        <v>7046368.5800000001</v>
      </c>
      <c r="D45" s="30">
        <f>+D36+D40+D42</f>
        <v>7046368.5800000001</v>
      </c>
      <c r="E45" s="21">
        <f>SUM(E35:E41)</f>
        <v>0</v>
      </c>
    </row>
    <row r="46" spans="2:5" ht="14.25" customHeight="1" x14ac:dyDescent="0.2">
      <c r="C46" s="41"/>
      <c r="D46" s="41"/>
      <c r="E46" s="41"/>
    </row>
    <row r="47" spans="2:5" ht="14.25" customHeight="1" x14ac:dyDescent="0.2">
      <c r="C47" s="41"/>
      <c r="D47" s="41"/>
      <c r="E47" s="41"/>
    </row>
    <row r="48" spans="2:5" ht="14.25" customHeight="1" x14ac:dyDescent="0.2">
      <c r="B48" s="17" t="s">
        <v>32</v>
      </c>
    </row>
    <row r="49" spans="2:5" ht="14.25" customHeight="1" x14ac:dyDescent="0.2">
      <c r="B49" s="42"/>
    </row>
    <row r="50" spans="2:5" ht="24" customHeight="1" x14ac:dyDescent="0.2">
      <c r="B50" s="20" t="s">
        <v>33</v>
      </c>
      <c r="C50" s="21" t="s">
        <v>7</v>
      </c>
      <c r="D50" s="21" t="s">
        <v>34</v>
      </c>
    </row>
    <row r="51" spans="2:5" ht="14.25" customHeight="1" x14ac:dyDescent="0.2">
      <c r="B51" s="22" t="s">
        <v>35</v>
      </c>
      <c r="C51" s="23"/>
      <c r="D51" s="23">
        <v>0</v>
      </c>
    </row>
    <row r="52" spans="2:5" ht="14.25" customHeight="1" x14ac:dyDescent="0.2">
      <c r="B52" s="24"/>
      <c r="C52" s="25"/>
      <c r="D52" s="25">
        <v>0</v>
      </c>
    </row>
    <row r="53" spans="2:5" ht="14.25" customHeight="1" x14ac:dyDescent="0.2">
      <c r="B53" s="24" t="s">
        <v>36</v>
      </c>
      <c r="C53" s="25"/>
      <c r="D53" s="25"/>
    </row>
    <row r="54" spans="2:5" ht="14.25" customHeight="1" x14ac:dyDescent="0.2">
      <c r="B54" s="28"/>
      <c r="C54" s="29"/>
      <c r="D54" s="29">
        <v>0</v>
      </c>
    </row>
    <row r="55" spans="2:5" ht="14.25" customHeight="1" x14ac:dyDescent="0.2">
      <c r="B55" s="43"/>
      <c r="C55" s="21">
        <f>SUM(C50:C54)</f>
        <v>0</v>
      </c>
      <c r="D55" s="21"/>
    </row>
    <row r="56" spans="2:5" ht="14.25" customHeight="1" x14ac:dyDescent="0.2">
      <c r="B56" s="43"/>
      <c r="C56" s="44"/>
      <c r="D56" s="44"/>
      <c r="E56" s="44"/>
    </row>
    <row r="57" spans="2:5" ht="9.75" customHeight="1" x14ac:dyDescent="0.2">
      <c r="B57" s="43"/>
      <c r="C57" s="44"/>
      <c r="D57" s="44"/>
      <c r="E57" s="44"/>
    </row>
    <row r="58" spans="2:5" ht="14.25" customHeight="1" x14ac:dyDescent="0.2">
      <c r="B58" s="17" t="s">
        <v>37</v>
      </c>
    </row>
    <row r="59" spans="2:5" ht="14.25" customHeight="1" x14ac:dyDescent="0.2">
      <c r="B59" s="42"/>
    </row>
    <row r="60" spans="2:5" ht="27.75" customHeight="1" x14ac:dyDescent="0.2">
      <c r="B60" s="20" t="s">
        <v>38</v>
      </c>
      <c r="C60" s="21" t="s">
        <v>7</v>
      </c>
      <c r="D60" s="21" t="s">
        <v>8</v>
      </c>
      <c r="E60" s="45" t="s">
        <v>39</v>
      </c>
    </row>
    <row r="61" spans="2:5" ht="14.25" customHeight="1" x14ac:dyDescent="0.2">
      <c r="B61" s="46" t="s">
        <v>40</v>
      </c>
      <c r="C61" s="47"/>
      <c r="D61" s="23">
        <v>0</v>
      </c>
      <c r="E61" s="48">
        <v>0</v>
      </c>
    </row>
    <row r="62" spans="2:5" ht="14.25" customHeight="1" x14ac:dyDescent="0.2">
      <c r="B62" s="46"/>
      <c r="C62" s="49"/>
      <c r="D62" s="25">
        <v>0</v>
      </c>
      <c r="E62" s="50">
        <v>0</v>
      </c>
    </row>
    <row r="63" spans="2:5" ht="14.25" customHeight="1" x14ac:dyDescent="0.2">
      <c r="B63" s="46"/>
      <c r="C63" s="49"/>
      <c r="D63" s="25">
        <v>0</v>
      </c>
      <c r="E63" s="50">
        <v>0</v>
      </c>
    </row>
    <row r="64" spans="2:5" ht="14.25" customHeight="1" x14ac:dyDescent="0.2">
      <c r="B64" s="51"/>
      <c r="C64" s="52"/>
      <c r="D64" s="29">
        <v>0</v>
      </c>
      <c r="E64" s="53">
        <v>0</v>
      </c>
    </row>
    <row r="65" spans="2:5" ht="15" customHeight="1" x14ac:dyDescent="0.2">
      <c r="B65" s="43"/>
      <c r="C65" s="21">
        <f>SUM(C60:C64)</f>
        <v>0</v>
      </c>
      <c r="D65" s="54">
        <v>0</v>
      </c>
      <c r="E65" s="55">
        <v>0</v>
      </c>
    </row>
    <row r="66" spans="2:5" x14ac:dyDescent="0.2">
      <c r="B66" s="43"/>
      <c r="C66" s="56"/>
      <c r="D66" s="56"/>
      <c r="E66" s="56"/>
    </row>
    <row r="67" spans="2:5" x14ac:dyDescent="0.2">
      <c r="B67" s="43"/>
      <c r="C67" s="56"/>
      <c r="D67" s="56"/>
      <c r="E67" s="56"/>
    </row>
    <row r="68" spans="2:5" x14ac:dyDescent="0.2">
      <c r="B68" s="43"/>
      <c r="C68" s="56"/>
      <c r="D68" s="56"/>
      <c r="E68" s="56"/>
    </row>
    <row r="69" spans="2:5" ht="26.25" customHeight="1" x14ac:dyDescent="0.2">
      <c r="B69" s="20" t="s">
        <v>41</v>
      </c>
      <c r="C69" s="21" t="s">
        <v>7</v>
      </c>
      <c r="D69" s="21" t="s">
        <v>8</v>
      </c>
      <c r="E69" s="56"/>
    </row>
    <row r="70" spans="2:5" x14ac:dyDescent="0.2">
      <c r="B70" s="22" t="s">
        <v>42</v>
      </c>
      <c r="C70" s="50"/>
      <c r="D70" s="25">
        <v>0</v>
      </c>
      <c r="E70" s="56"/>
    </row>
    <row r="71" spans="2:5" x14ac:dyDescent="0.2">
      <c r="B71" s="28"/>
      <c r="C71" s="50"/>
      <c r="D71" s="25">
        <v>0</v>
      </c>
      <c r="E71" s="56"/>
    </row>
    <row r="72" spans="2:5" ht="16.5" customHeight="1" x14ac:dyDescent="0.2">
      <c r="B72" s="43"/>
      <c r="C72" s="21">
        <f>SUM(C70:C71)</f>
        <v>0</v>
      </c>
      <c r="D72" s="21"/>
      <c r="E72" s="56"/>
    </row>
    <row r="73" spans="2:5" ht="16.5" customHeight="1" x14ac:dyDescent="0.2">
      <c r="B73" s="43"/>
      <c r="C73" s="170"/>
      <c r="D73" s="170"/>
      <c r="E73" s="56"/>
    </row>
    <row r="74" spans="2:5" ht="16.5" customHeight="1" x14ac:dyDescent="0.2">
      <c r="B74" s="43"/>
      <c r="C74" s="170"/>
      <c r="D74" s="170"/>
      <c r="E74" s="56"/>
    </row>
    <row r="75" spans="2:5" x14ac:dyDescent="0.2">
      <c r="B75" s="43"/>
      <c r="C75" s="56"/>
      <c r="D75" s="56"/>
      <c r="E75" s="56"/>
    </row>
    <row r="76" spans="2:5" x14ac:dyDescent="0.2">
      <c r="B76" s="43"/>
      <c r="C76" s="56"/>
      <c r="D76" s="56"/>
      <c r="E76" s="56"/>
    </row>
    <row r="77" spans="2:5" x14ac:dyDescent="0.2">
      <c r="B77" s="17" t="s">
        <v>43</v>
      </c>
    </row>
    <row r="79" spans="2:5" ht="24" customHeight="1" x14ac:dyDescent="0.2">
      <c r="B79" s="20" t="s">
        <v>44</v>
      </c>
      <c r="C79" s="21" t="s">
        <v>45</v>
      </c>
      <c r="D79" s="21" t="s">
        <v>46</v>
      </c>
      <c r="E79" s="21" t="s">
        <v>47</v>
      </c>
    </row>
    <row r="80" spans="2:5" x14ac:dyDescent="0.2">
      <c r="B80" s="22" t="s">
        <v>48</v>
      </c>
      <c r="C80" s="39">
        <f>SUM(C81:C92)</f>
        <v>283131423.13999999</v>
      </c>
      <c r="D80" s="39">
        <f>SUM(D81:D92)</f>
        <v>284646283.38</v>
      </c>
      <c r="E80" s="39">
        <f>+D80-C80</f>
        <v>1514860.2400000095</v>
      </c>
    </row>
    <row r="81" spans="2:5" x14ac:dyDescent="0.2">
      <c r="B81" s="32" t="s">
        <v>49</v>
      </c>
      <c r="C81" s="57">
        <v>14000000</v>
      </c>
      <c r="D81" s="57">
        <v>14000000</v>
      </c>
      <c r="E81" s="25">
        <f>+D81-C81</f>
        <v>0</v>
      </c>
    </row>
    <row r="82" spans="2:5" x14ac:dyDescent="0.2">
      <c r="B82" s="32" t="s">
        <v>50</v>
      </c>
      <c r="C82" s="57">
        <v>74737729.200000003</v>
      </c>
      <c r="D82" s="57">
        <v>74737729.200000003</v>
      </c>
      <c r="E82" s="25">
        <f t="shared" ref="E82:E92" si="0">+D82-C82</f>
        <v>0</v>
      </c>
    </row>
    <row r="83" spans="2:5" x14ac:dyDescent="0.2">
      <c r="B83" s="32" t="s">
        <v>51</v>
      </c>
      <c r="C83" s="57">
        <v>558272.79</v>
      </c>
      <c r="D83" s="57">
        <v>558272.79</v>
      </c>
      <c r="E83" s="25">
        <f t="shared" si="0"/>
        <v>0</v>
      </c>
    </row>
    <row r="84" spans="2:5" x14ac:dyDescent="0.2">
      <c r="B84" s="32" t="s">
        <v>52</v>
      </c>
      <c r="C84" s="57">
        <v>27419166.670000002</v>
      </c>
      <c r="D84" s="57">
        <v>27419166.670000002</v>
      </c>
      <c r="E84" s="25">
        <f t="shared" si="0"/>
        <v>0</v>
      </c>
    </row>
    <row r="85" spans="2:5" x14ac:dyDescent="0.2">
      <c r="B85" s="32" t="s">
        <v>53</v>
      </c>
      <c r="C85" s="57">
        <v>53597229.07</v>
      </c>
      <c r="D85" s="57">
        <v>53597229.07</v>
      </c>
      <c r="E85" s="25">
        <f t="shared" si="0"/>
        <v>0</v>
      </c>
    </row>
    <row r="86" spans="2:5" x14ac:dyDescent="0.2">
      <c r="B86" s="32" t="s">
        <v>54</v>
      </c>
      <c r="C86" s="57">
        <v>91703554.239999995</v>
      </c>
      <c r="D86" s="57">
        <v>93218414.480000004</v>
      </c>
      <c r="E86" s="25">
        <f>+D86-C86</f>
        <v>1514860.2400000095</v>
      </c>
    </row>
    <row r="87" spans="2:5" x14ac:dyDescent="0.2">
      <c r="B87" s="32" t="s">
        <v>55</v>
      </c>
      <c r="C87" s="57">
        <v>233474.09</v>
      </c>
      <c r="D87" s="57">
        <v>233474.09</v>
      </c>
      <c r="E87" s="25">
        <f t="shared" si="0"/>
        <v>0</v>
      </c>
    </row>
    <row r="88" spans="2:5" x14ac:dyDescent="0.2">
      <c r="B88" s="32" t="s">
        <v>56</v>
      </c>
      <c r="C88" s="57">
        <v>3061800.7</v>
      </c>
      <c r="D88" s="57">
        <v>3061800.7</v>
      </c>
      <c r="E88" s="25">
        <f t="shared" si="0"/>
        <v>0</v>
      </c>
    </row>
    <row r="89" spans="2:5" x14ac:dyDescent="0.2">
      <c r="B89" s="32" t="s">
        <v>57</v>
      </c>
      <c r="C89" s="57">
        <v>10318612.109999999</v>
      </c>
      <c r="D89" s="57">
        <v>10318612.109999999</v>
      </c>
      <c r="E89" s="25">
        <f t="shared" si="0"/>
        <v>0</v>
      </c>
    </row>
    <row r="90" spans="2:5" x14ac:dyDescent="0.2">
      <c r="B90" s="32" t="s">
        <v>58</v>
      </c>
      <c r="C90" s="57">
        <v>2903995.82</v>
      </c>
      <c r="D90" s="57">
        <v>2903995.82</v>
      </c>
      <c r="E90" s="25">
        <f t="shared" si="0"/>
        <v>0</v>
      </c>
    </row>
    <row r="91" spans="2:5" x14ac:dyDescent="0.2">
      <c r="B91" s="32" t="s">
        <v>59</v>
      </c>
      <c r="C91" s="57">
        <v>2861415.3</v>
      </c>
      <c r="D91" s="57">
        <v>2861415.3</v>
      </c>
      <c r="E91" s="25">
        <f t="shared" si="0"/>
        <v>0</v>
      </c>
    </row>
    <row r="92" spans="2:5" x14ac:dyDescent="0.2">
      <c r="B92" s="32" t="s">
        <v>60</v>
      </c>
      <c r="C92" s="57">
        <v>1736173.15</v>
      </c>
      <c r="D92" s="57">
        <v>1736173.15</v>
      </c>
      <c r="E92" s="25">
        <f t="shared" si="0"/>
        <v>0</v>
      </c>
    </row>
    <row r="93" spans="2:5" x14ac:dyDescent="0.2">
      <c r="B93" s="24" t="s">
        <v>61</v>
      </c>
      <c r="C93" s="39">
        <f>SUM(C94:C129)</f>
        <v>115857350.27</v>
      </c>
      <c r="D93" s="39">
        <f>SUM(D94:D129)</f>
        <v>121917993.19</v>
      </c>
      <c r="E93" s="39">
        <f>+D93-C93</f>
        <v>6060642.9200000018</v>
      </c>
    </row>
    <row r="94" spans="2:5" x14ac:dyDescent="0.2">
      <c r="B94" s="32" t="s">
        <v>62</v>
      </c>
      <c r="C94" s="57">
        <v>8063708.6299999999</v>
      </c>
      <c r="D94" s="58">
        <v>8518553.2300000004</v>
      </c>
      <c r="E94" s="25">
        <f>+C94-D94</f>
        <v>-454844.60000000056</v>
      </c>
    </row>
    <row r="95" spans="2:5" x14ac:dyDescent="0.2">
      <c r="B95" s="32" t="s">
        <v>63</v>
      </c>
      <c r="C95" s="57">
        <v>8715166.9800000004</v>
      </c>
      <c r="D95" s="58">
        <v>8715166.9800000004</v>
      </c>
      <c r="E95" s="25">
        <f t="shared" ref="E95:E129" si="1">+C95-D95</f>
        <v>0</v>
      </c>
    </row>
    <row r="96" spans="2:5" x14ac:dyDescent="0.2">
      <c r="B96" s="32" t="s">
        <v>64</v>
      </c>
      <c r="C96" s="57">
        <v>1415409.58</v>
      </c>
      <c r="D96" s="58">
        <v>1415409.58</v>
      </c>
      <c r="E96" s="25">
        <f t="shared" si="1"/>
        <v>0</v>
      </c>
    </row>
    <row r="97" spans="2:5" x14ac:dyDescent="0.2">
      <c r="B97" s="32" t="s">
        <v>65</v>
      </c>
      <c r="C97" s="57">
        <v>17811947.829999998</v>
      </c>
      <c r="D97" s="58">
        <v>21636966.989999998</v>
      </c>
      <c r="E97" s="25">
        <f t="shared" si="1"/>
        <v>-3825019.16</v>
      </c>
    </row>
    <row r="98" spans="2:5" x14ac:dyDescent="0.2">
      <c r="B98" s="32" t="s">
        <v>66</v>
      </c>
      <c r="C98" s="57">
        <v>5369483.9299999997</v>
      </c>
      <c r="D98" s="58">
        <v>5369483.9299999997</v>
      </c>
      <c r="E98" s="25">
        <f t="shared" si="1"/>
        <v>0</v>
      </c>
    </row>
    <row r="99" spans="2:5" x14ac:dyDescent="0.2">
      <c r="B99" s="32" t="s">
        <v>67</v>
      </c>
      <c r="C99" s="57">
        <v>1248297.1299999999</v>
      </c>
      <c r="D99" s="58">
        <v>1436199.97</v>
      </c>
      <c r="E99" s="25">
        <f t="shared" si="1"/>
        <v>-187902.84000000008</v>
      </c>
    </row>
    <row r="100" spans="2:5" x14ac:dyDescent="0.2">
      <c r="B100" s="32" t="s">
        <v>68</v>
      </c>
      <c r="C100" s="57">
        <v>1461301.33</v>
      </c>
      <c r="D100" s="58">
        <v>1461301.33</v>
      </c>
      <c r="E100" s="25">
        <f t="shared" si="1"/>
        <v>0</v>
      </c>
    </row>
    <row r="101" spans="2:5" x14ac:dyDescent="0.2">
      <c r="B101" s="32" t="s">
        <v>69</v>
      </c>
      <c r="C101" s="57">
        <v>3767750.62</v>
      </c>
      <c r="D101" s="58">
        <v>4113600.82</v>
      </c>
      <c r="E101" s="25">
        <f t="shared" si="1"/>
        <v>-345850.19999999972</v>
      </c>
    </row>
    <row r="102" spans="2:5" x14ac:dyDescent="0.2">
      <c r="B102" s="32" t="s">
        <v>70</v>
      </c>
      <c r="C102" s="57">
        <v>518434.34</v>
      </c>
      <c r="D102" s="58">
        <v>518434.34</v>
      </c>
      <c r="E102" s="25">
        <f t="shared" si="1"/>
        <v>0</v>
      </c>
    </row>
    <row r="103" spans="2:5" x14ac:dyDescent="0.2">
      <c r="B103" s="32" t="s">
        <v>71</v>
      </c>
      <c r="C103" s="57">
        <v>158711.84</v>
      </c>
      <c r="D103" s="58">
        <v>229161.85</v>
      </c>
      <c r="E103" s="25">
        <f t="shared" si="1"/>
        <v>-70450.010000000009</v>
      </c>
    </row>
    <row r="104" spans="2:5" x14ac:dyDescent="0.2">
      <c r="B104" s="32" t="s">
        <v>72</v>
      </c>
      <c r="C104" s="57">
        <v>327400.15000000002</v>
      </c>
      <c r="D104" s="58">
        <v>327400.15000000002</v>
      </c>
      <c r="E104" s="25">
        <f t="shared" si="1"/>
        <v>0</v>
      </c>
    </row>
    <row r="105" spans="2:5" x14ac:dyDescent="0.2">
      <c r="B105" s="32" t="s">
        <v>73</v>
      </c>
      <c r="C105" s="57">
        <v>4877894.38</v>
      </c>
      <c r="D105" s="58">
        <v>4877894.38</v>
      </c>
      <c r="E105" s="25">
        <f t="shared" si="1"/>
        <v>0</v>
      </c>
    </row>
    <row r="106" spans="2:5" x14ac:dyDescent="0.2">
      <c r="B106" s="32" t="s">
        <v>74</v>
      </c>
      <c r="C106" s="57">
        <v>6136463.4699999997</v>
      </c>
      <c r="D106" s="58">
        <v>6456463.4699999997</v>
      </c>
      <c r="E106" s="25">
        <f t="shared" si="1"/>
        <v>-320000</v>
      </c>
    </row>
    <row r="107" spans="2:5" x14ac:dyDescent="0.2">
      <c r="B107" s="32" t="s">
        <v>75</v>
      </c>
      <c r="C107" s="57">
        <v>652266.34</v>
      </c>
      <c r="D107" s="58">
        <v>652266.34</v>
      </c>
      <c r="E107" s="25">
        <f t="shared" si="1"/>
        <v>0</v>
      </c>
    </row>
    <row r="108" spans="2:5" x14ac:dyDescent="0.2">
      <c r="B108" s="32" t="s">
        <v>76</v>
      </c>
      <c r="C108" s="57">
        <v>194816.54</v>
      </c>
      <c r="D108" s="58">
        <v>240024.25</v>
      </c>
      <c r="E108" s="25">
        <f t="shared" si="1"/>
        <v>-45207.709999999992</v>
      </c>
    </row>
    <row r="109" spans="2:5" x14ac:dyDescent="0.2">
      <c r="B109" s="32" t="s">
        <v>77</v>
      </c>
      <c r="C109" s="57">
        <v>3968282.64</v>
      </c>
      <c r="D109" s="58">
        <v>3968282.64</v>
      </c>
      <c r="E109" s="25">
        <f t="shared" si="1"/>
        <v>0</v>
      </c>
    </row>
    <row r="110" spans="2:5" x14ac:dyDescent="0.2">
      <c r="B110" s="32" t="s">
        <v>78</v>
      </c>
      <c r="C110" s="57">
        <v>3462754</v>
      </c>
      <c r="D110" s="58">
        <v>3462754</v>
      </c>
      <c r="E110" s="25">
        <f t="shared" si="1"/>
        <v>0</v>
      </c>
    </row>
    <row r="111" spans="2:5" x14ac:dyDescent="0.2">
      <c r="B111" s="32" t="s">
        <v>79</v>
      </c>
      <c r="C111" s="57">
        <v>5478.26</v>
      </c>
      <c r="D111" s="58">
        <v>5478.26</v>
      </c>
      <c r="E111" s="25">
        <f t="shared" si="1"/>
        <v>0</v>
      </c>
    </row>
    <row r="112" spans="2:5" x14ac:dyDescent="0.2">
      <c r="B112" s="32" t="s">
        <v>80</v>
      </c>
      <c r="C112" s="57">
        <v>345786.09</v>
      </c>
      <c r="D112" s="58">
        <v>345786.09</v>
      </c>
      <c r="E112" s="25">
        <f t="shared" si="1"/>
        <v>0</v>
      </c>
    </row>
    <row r="113" spans="2:5" x14ac:dyDescent="0.2">
      <c r="B113" s="32" t="s">
        <v>81</v>
      </c>
      <c r="C113" s="57">
        <v>28155</v>
      </c>
      <c r="D113" s="58">
        <v>28155</v>
      </c>
      <c r="E113" s="25">
        <f t="shared" si="1"/>
        <v>0</v>
      </c>
    </row>
    <row r="114" spans="2:5" x14ac:dyDescent="0.2">
      <c r="B114" s="32" t="s">
        <v>82</v>
      </c>
      <c r="C114" s="57">
        <v>225354.35</v>
      </c>
      <c r="D114" s="58">
        <v>225354.35</v>
      </c>
      <c r="E114" s="25">
        <f t="shared" si="1"/>
        <v>0</v>
      </c>
    </row>
    <row r="115" spans="2:5" x14ac:dyDescent="0.2">
      <c r="B115" s="32" t="s">
        <v>83</v>
      </c>
      <c r="C115" s="57">
        <v>12586</v>
      </c>
      <c r="D115" s="58">
        <v>12586</v>
      </c>
      <c r="E115" s="25">
        <f t="shared" si="1"/>
        <v>0</v>
      </c>
    </row>
    <row r="116" spans="2:5" x14ac:dyDescent="0.2">
      <c r="B116" s="32" t="s">
        <v>84</v>
      </c>
      <c r="C116" s="57">
        <v>98083.34</v>
      </c>
      <c r="D116" s="58">
        <v>98083.34</v>
      </c>
      <c r="E116" s="25">
        <f t="shared" si="1"/>
        <v>0</v>
      </c>
    </row>
    <row r="117" spans="2:5" x14ac:dyDescent="0.2">
      <c r="B117" s="32" t="s">
        <v>85</v>
      </c>
      <c r="C117" s="57">
        <v>11904588.640000001</v>
      </c>
      <c r="D117" s="58">
        <v>12039279.359999999</v>
      </c>
      <c r="E117" s="25">
        <f t="shared" si="1"/>
        <v>-134690.71999999881</v>
      </c>
    </row>
    <row r="118" spans="2:5" x14ac:dyDescent="0.2">
      <c r="B118" s="32" t="s">
        <v>86</v>
      </c>
      <c r="C118" s="57">
        <v>24142080.989999998</v>
      </c>
      <c r="D118" s="58">
        <v>24142080.989999998</v>
      </c>
      <c r="E118" s="25">
        <f t="shared" si="1"/>
        <v>0</v>
      </c>
    </row>
    <row r="119" spans="2:5" x14ac:dyDescent="0.2">
      <c r="B119" s="32" t="s">
        <v>87</v>
      </c>
      <c r="C119" s="57">
        <v>19995</v>
      </c>
      <c r="D119" s="58">
        <v>19995</v>
      </c>
      <c r="E119" s="25">
        <f t="shared" si="1"/>
        <v>0</v>
      </c>
    </row>
    <row r="120" spans="2:5" x14ac:dyDescent="0.2">
      <c r="B120" s="32" t="s">
        <v>88</v>
      </c>
      <c r="C120" s="57">
        <v>239303.76</v>
      </c>
      <c r="D120" s="58">
        <v>397712.95</v>
      </c>
      <c r="E120" s="25">
        <f t="shared" si="1"/>
        <v>-158409.19</v>
      </c>
    </row>
    <row r="121" spans="2:5" x14ac:dyDescent="0.2">
      <c r="B121" s="32" t="s">
        <v>89</v>
      </c>
      <c r="C121" s="57">
        <v>1264849.8500000001</v>
      </c>
      <c r="D121" s="58">
        <v>1472419.03</v>
      </c>
      <c r="E121" s="25">
        <f t="shared" si="1"/>
        <v>-207569.17999999993</v>
      </c>
    </row>
    <row r="122" spans="2:5" x14ac:dyDescent="0.2">
      <c r="B122" s="32" t="s">
        <v>90</v>
      </c>
      <c r="C122" s="57">
        <v>357694.94</v>
      </c>
      <c r="D122" s="58">
        <v>357694.94</v>
      </c>
      <c r="E122" s="25">
        <f t="shared" si="1"/>
        <v>0</v>
      </c>
    </row>
    <row r="123" spans="2:5" x14ac:dyDescent="0.2">
      <c r="B123" s="32" t="s">
        <v>91</v>
      </c>
      <c r="C123" s="57">
        <v>2315971.39</v>
      </c>
      <c r="D123" s="58">
        <v>2483361.52</v>
      </c>
      <c r="E123" s="25">
        <f t="shared" si="1"/>
        <v>-167390.12999999989</v>
      </c>
    </row>
    <row r="124" spans="2:5" x14ac:dyDescent="0.2">
      <c r="B124" s="32" t="s">
        <v>92</v>
      </c>
      <c r="C124" s="57">
        <v>489903.17</v>
      </c>
      <c r="D124" s="58">
        <v>489903.17</v>
      </c>
      <c r="E124" s="25">
        <f t="shared" si="1"/>
        <v>0</v>
      </c>
    </row>
    <row r="125" spans="2:5" x14ac:dyDescent="0.2">
      <c r="B125" s="32" t="s">
        <v>93</v>
      </c>
      <c r="C125" s="59">
        <v>1786506.13</v>
      </c>
      <c r="D125" s="58">
        <v>1805806.76</v>
      </c>
      <c r="E125" s="25">
        <f t="shared" si="1"/>
        <v>-19300.630000000121</v>
      </c>
    </row>
    <row r="126" spans="2:5" x14ac:dyDescent="0.2">
      <c r="B126" s="32" t="s">
        <v>94</v>
      </c>
      <c r="C126" s="59">
        <v>266078.83</v>
      </c>
      <c r="D126" s="58">
        <v>266078.83</v>
      </c>
      <c r="E126" s="25">
        <f t="shared" si="1"/>
        <v>0</v>
      </c>
    </row>
    <row r="127" spans="2:5" x14ac:dyDescent="0.2">
      <c r="B127" s="32" t="s">
        <v>95</v>
      </c>
      <c r="C127" s="59">
        <v>4080079.78</v>
      </c>
      <c r="D127" s="58">
        <v>4204088.33</v>
      </c>
      <c r="E127" s="25">
        <f t="shared" si="1"/>
        <v>-124008.55000000028</v>
      </c>
    </row>
    <row r="128" spans="2:5" x14ac:dyDescent="0.2">
      <c r="B128" s="32" t="s">
        <v>96</v>
      </c>
      <c r="C128" s="59">
        <v>104765.02</v>
      </c>
      <c r="D128" s="58">
        <v>104765.02</v>
      </c>
      <c r="E128" s="25">
        <f t="shared" si="1"/>
        <v>0</v>
      </c>
    </row>
    <row r="129" spans="2:5" x14ac:dyDescent="0.2">
      <c r="B129" s="32" t="s">
        <v>97</v>
      </c>
      <c r="C129" s="59">
        <v>20000</v>
      </c>
      <c r="D129" s="58">
        <v>20000</v>
      </c>
      <c r="E129" s="25">
        <f t="shared" si="1"/>
        <v>0</v>
      </c>
    </row>
    <row r="130" spans="2:5" x14ac:dyDescent="0.2">
      <c r="B130" s="24" t="s">
        <v>98</v>
      </c>
      <c r="C130" s="60">
        <f>SUM(C131:C152)</f>
        <v>-86268789.070000023</v>
      </c>
      <c r="D130" s="61">
        <f t="shared" ref="D130" si="2">SUM(D131:D152)</f>
        <v>-92822023.99000001</v>
      </c>
      <c r="E130" s="61">
        <f>+D130-C130</f>
        <v>-6553234.9199999869</v>
      </c>
    </row>
    <row r="131" spans="2:5" x14ac:dyDescent="0.2">
      <c r="B131" s="32" t="s">
        <v>99</v>
      </c>
      <c r="C131" s="59">
        <v>-11813148.609999999</v>
      </c>
      <c r="D131" s="58">
        <v>-12940867.210000001</v>
      </c>
      <c r="E131" s="25">
        <f>+D131-C131</f>
        <v>-1127718.6000000015</v>
      </c>
    </row>
    <row r="132" spans="2:5" x14ac:dyDescent="0.2">
      <c r="B132" s="32" t="s">
        <v>100</v>
      </c>
      <c r="C132" s="59">
        <v>-1158205.58</v>
      </c>
      <c r="D132" s="58">
        <v>-1288613.58</v>
      </c>
      <c r="E132" s="25">
        <f t="shared" ref="E132:E152" si="3">+D132-C132</f>
        <v>-130408</v>
      </c>
    </row>
    <row r="133" spans="2:5" x14ac:dyDescent="0.2">
      <c r="B133" s="32" t="s">
        <v>101</v>
      </c>
      <c r="C133" s="59">
        <v>-19911214.760000002</v>
      </c>
      <c r="D133" s="58">
        <v>-21933381.920000002</v>
      </c>
      <c r="E133" s="25">
        <f t="shared" si="3"/>
        <v>-2022167.1600000001</v>
      </c>
    </row>
    <row r="134" spans="2:5" x14ac:dyDescent="0.2">
      <c r="B134" s="32" t="s">
        <v>102</v>
      </c>
      <c r="C134" s="59">
        <v>-1953508.71</v>
      </c>
      <c r="D134" s="58">
        <v>-2101437.5499999998</v>
      </c>
      <c r="E134" s="25">
        <f t="shared" si="3"/>
        <v>-147928.83999999985</v>
      </c>
    </row>
    <row r="135" spans="2:5" x14ac:dyDescent="0.2">
      <c r="B135" s="32" t="s">
        <v>103</v>
      </c>
      <c r="C135" s="59">
        <v>-1201609.6200000001</v>
      </c>
      <c r="D135" s="58">
        <v>-1582625.82</v>
      </c>
      <c r="E135" s="25">
        <f t="shared" si="3"/>
        <v>-381016.19999999995</v>
      </c>
    </row>
    <row r="136" spans="2:5" x14ac:dyDescent="0.2">
      <c r="B136" s="32" t="s">
        <v>104</v>
      </c>
      <c r="C136" s="59">
        <v>-89597.34</v>
      </c>
      <c r="D136" s="58">
        <v>-141442.34</v>
      </c>
      <c r="E136" s="25">
        <f t="shared" si="3"/>
        <v>-51845</v>
      </c>
    </row>
    <row r="137" spans="2:5" x14ac:dyDescent="0.2">
      <c r="B137" s="32" t="s">
        <v>105</v>
      </c>
      <c r="C137" s="59">
        <v>-91091.839999999997</v>
      </c>
      <c r="D137" s="58">
        <v>-104320.85</v>
      </c>
      <c r="E137" s="25">
        <f t="shared" si="3"/>
        <v>-13229.010000000009</v>
      </c>
    </row>
    <row r="138" spans="2:5" x14ac:dyDescent="0.2">
      <c r="B138" s="32" t="s">
        <v>106</v>
      </c>
      <c r="C138" s="59">
        <v>-5046292.43</v>
      </c>
      <c r="D138" s="58">
        <v>-5079018.43</v>
      </c>
      <c r="E138" s="25">
        <f t="shared" si="3"/>
        <v>-32726</v>
      </c>
    </row>
    <row r="139" spans="2:5" x14ac:dyDescent="0.2">
      <c r="B139" s="32" t="s">
        <v>107</v>
      </c>
      <c r="C139" s="57">
        <v>-2699295.81</v>
      </c>
      <c r="D139" s="58">
        <v>-3302451.81</v>
      </c>
      <c r="E139" s="25">
        <f t="shared" si="3"/>
        <v>-603156</v>
      </c>
    </row>
    <row r="140" spans="2:5" x14ac:dyDescent="0.2">
      <c r="B140" s="32" t="s">
        <v>108</v>
      </c>
      <c r="C140" s="57">
        <v>-167255.54</v>
      </c>
      <c r="D140" s="58">
        <v>-183005.25</v>
      </c>
      <c r="E140" s="25">
        <f t="shared" si="3"/>
        <v>-15749.709999999992</v>
      </c>
    </row>
    <row r="141" spans="2:5" x14ac:dyDescent="0.2">
      <c r="B141" s="32" t="s">
        <v>109</v>
      </c>
      <c r="C141" s="57">
        <v>-5335623.6399999997</v>
      </c>
      <c r="D141" s="58">
        <v>-5423973.6399999997</v>
      </c>
      <c r="E141" s="25">
        <f t="shared" si="3"/>
        <v>-88350</v>
      </c>
    </row>
    <row r="142" spans="2:5" x14ac:dyDescent="0.2">
      <c r="B142" s="32" t="s">
        <v>110</v>
      </c>
      <c r="C142" s="57">
        <v>-5478.26</v>
      </c>
      <c r="D142" s="58">
        <v>-5478.26</v>
      </c>
      <c r="E142" s="25">
        <f t="shared" si="3"/>
        <v>0</v>
      </c>
    </row>
    <row r="143" spans="2:5" x14ac:dyDescent="0.2">
      <c r="B143" s="32" t="s">
        <v>111</v>
      </c>
      <c r="C143" s="57">
        <v>-282856.09000000003</v>
      </c>
      <c r="D143" s="58">
        <v>-316678.09000000003</v>
      </c>
      <c r="E143" s="25">
        <f t="shared" si="3"/>
        <v>-33822</v>
      </c>
    </row>
    <row r="144" spans="2:5" x14ac:dyDescent="0.2">
      <c r="B144" s="32" t="s">
        <v>112</v>
      </c>
      <c r="C144" s="57">
        <v>-12586</v>
      </c>
      <c r="D144" s="58">
        <v>-12586</v>
      </c>
      <c r="E144" s="25">
        <f t="shared" si="3"/>
        <v>0</v>
      </c>
    </row>
    <row r="145" spans="2:5" x14ac:dyDescent="0.2">
      <c r="B145" s="32" t="s">
        <v>113</v>
      </c>
      <c r="C145" s="57">
        <v>-98083.34</v>
      </c>
      <c r="D145" s="58">
        <v>-98083.34</v>
      </c>
      <c r="E145" s="25">
        <f t="shared" si="3"/>
        <v>0</v>
      </c>
    </row>
    <row r="146" spans="2:5" x14ac:dyDescent="0.2">
      <c r="B146" s="32" t="s">
        <v>114</v>
      </c>
      <c r="C146" s="57">
        <v>-31211808.629999999</v>
      </c>
      <c r="D146" s="58">
        <v>-32366368.350000001</v>
      </c>
      <c r="E146" s="25">
        <f t="shared" si="3"/>
        <v>-1154559.7200000025</v>
      </c>
    </row>
    <row r="147" spans="2:5" x14ac:dyDescent="0.2">
      <c r="B147" s="32" t="s">
        <v>115</v>
      </c>
      <c r="C147" s="57">
        <v>-16246</v>
      </c>
      <c r="D147" s="58">
        <v>-19995</v>
      </c>
      <c r="E147" s="25">
        <f t="shared" si="3"/>
        <v>-3749</v>
      </c>
    </row>
    <row r="148" spans="2:5" x14ac:dyDescent="0.2">
      <c r="B148" s="32" t="s">
        <v>116</v>
      </c>
      <c r="C148" s="57">
        <v>-169168.76</v>
      </c>
      <c r="D148" s="58">
        <v>-189094.95</v>
      </c>
      <c r="E148" s="25">
        <f t="shared" si="3"/>
        <v>-19926.190000000002</v>
      </c>
    </row>
    <row r="149" spans="2:5" x14ac:dyDescent="0.2">
      <c r="B149" s="32" t="s">
        <v>117</v>
      </c>
      <c r="C149" s="57">
        <v>-1380405.79</v>
      </c>
      <c r="D149" s="58">
        <v>-1441565.97</v>
      </c>
      <c r="E149" s="25">
        <f t="shared" si="3"/>
        <v>-61160.179999999935</v>
      </c>
    </row>
    <row r="150" spans="2:5" x14ac:dyDescent="0.2">
      <c r="B150" s="32" t="s">
        <v>118</v>
      </c>
      <c r="C150" s="57">
        <v>-863112.56</v>
      </c>
      <c r="D150" s="58">
        <v>-978951.69</v>
      </c>
      <c r="E150" s="25">
        <f t="shared" si="3"/>
        <v>-115839.12999999989</v>
      </c>
    </row>
    <row r="151" spans="2:5" x14ac:dyDescent="0.2">
      <c r="B151" s="32" t="s">
        <v>119</v>
      </c>
      <c r="C151" s="57">
        <v>-891032.96</v>
      </c>
      <c r="D151" s="58">
        <v>-1055011.5900000001</v>
      </c>
      <c r="E151" s="25">
        <f t="shared" si="3"/>
        <v>-163978.63000000012</v>
      </c>
    </row>
    <row r="152" spans="2:5" x14ac:dyDescent="0.2">
      <c r="B152" s="32" t="s">
        <v>120</v>
      </c>
      <c r="C152" s="57">
        <v>-1871166.8</v>
      </c>
      <c r="D152" s="58">
        <v>-2257072.35</v>
      </c>
      <c r="E152" s="25">
        <f t="shared" si="3"/>
        <v>-385905.55000000005</v>
      </c>
    </row>
    <row r="153" spans="2:5" x14ac:dyDescent="0.2">
      <c r="B153" s="62" t="s">
        <v>121</v>
      </c>
      <c r="C153" s="57">
        <v>-86268789.069999993</v>
      </c>
      <c r="D153" s="58">
        <v>-92822023.989999995</v>
      </c>
      <c r="E153" s="25"/>
    </row>
    <row r="154" spans="2:5" ht="18" customHeight="1" x14ac:dyDescent="0.2">
      <c r="C154" s="30">
        <f>+C80+C93+C130</f>
        <v>312719984.33999991</v>
      </c>
      <c r="D154" s="30">
        <f>+D80+D93+D130</f>
        <v>313742252.57999998</v>
      </c>
      <c r="E154" s="30">
        <f>+E80+E93+E130</f>
        <v>1022268.2400000244</v>
      </c>
    </row>
    <row r="155" spans="2:5" ht="18" customHeight="1" x14ac:dyDescent="0.2">
      <c r="C155" s="171"/>
      <c r="D155" s="171"/>
      <c r="E155" s="171"/>
    </row>
    <row r="156" spans="2:5" ht="18" customHeight="1" x14ac:dyDescent="0.2">
      <c r="C156" s="171"/>
      <c r="D156" s="171"/>
      <c r="E156" s="171"/>
    </row>
    <row r="157" spans="2:5" ht="18" customHeight="1" x14ac:dyDescent="0.2">
      <c r="C157" s="171"/>
      <c r="D157" s="171"/>
      <c r="E157" s="171"/>
    </row>
    <row r="158" spans="2:5" x14ac:dyDescent="0.2">
      <c r="C158" s="41"/>
      <c r="D158" s="41"/>
      <c r="E158" s="41"/>
    </row>
    <row r="160" spans="2:5" ht="21.75" customHeight="1" x14ac:dyDescent="0.2">
      <c r="B160" s="20" t="s">
        <v>122</v>
      </c>
      <c r="C160" s="21" t="s">
        <v>45</v>
      </c>
      <c r="D160" s="21" t="s">
        <v>46</v>
      </c>
      <c r="E160" s="21" t="s">
        <v>123</v>
      </c>
    </row>
    <row r="161" spans="2:5" x14ac:dyDescent="0.2">
      <c r="B161" s="22" t="s">
        <v>124</v>
      </c>
      <c r="C161" s="23"/>
      <c r="D161" s="23"/>
      <c r="E161" s="23"/>
    </row>
    <row r="162" spans="2:5" x14ac:dyDescent="0.2">
      <c r="B162" s="24"/>
      <c r="C162" s="25"/>
      <c r="D162" s="25"/>
      <c r="E162" s="25"/>
    </row>
    <row r="163" spans="2:5" x14ac:dyDescent="0.2">
      <c r="B163" s="24" t="s">
        <v>125</v>
      </c>
      <c r="C163" s="25"/>
      <c r="D163" s="25"/>
      <c r="E163" s="25"/>
    </row>
    <row r="164" spans="2:5" x14ac:dyDescent="0.2">
      <c r="B164" s="24"/>
      <c r="C164" s="25"/>
      <c r="D164" s="25"/>
      <c r="E164" s="25"/>
    </row>
    <row r="165" spans="2:5" x14ac:dyDescent="0.2">
      <c r="B165" s="24" t="s">
        <v>98</v>
      </c>
      <c r="C165" s="25"/>
      <c r="D165" s="25"/>
      <c r="E165" s="25"/>
    </row>
    <row r="166" spans="2:5" x14ac:dyDescent="0.2">
      <c r="B166" s="63"/>
      <c r="C166" s="29"/>
      <c r="D166" s="29"/>
      <c r="E166" s="29"/>
    </row>
    <row r="167" spans="2:5" ht="16.5" customHeight="1" x14ac:dyDescent="0.2">
      <c r="C167" s="21">
        <f>SUM(C165:C166)</f>
        <v>0</v>
      </c>
      <c r="D167" s="21">
        <f t="shared" ref="D167" si="4">SUM(D165:D166)</f>
        <v>0</v>
      </c>
      <c r="E167" s="64"/>
    </row>
    <row r="170" spans="2:5" ht="27" customHeight="1" x14ac:dyDescent="0.2">
      <c r="B170" s="20" t="s">
        <v>126</v>
      </c>
      <c r="C170" s="21" t="s">
        <v>7</v>
      </c>
    </row>
    <row r="171" spans="2:5" x14ac:dyDescent="0.2">
      <c r="B171" s="22" t="s">
        <v>127</v>
      </c>
      <c r="C171" s="23"/>
    </row>
    <row r="172" spans="2:5" x14ac:dyDescent="0.2">
      <c r="B172" s="28"/>
      <c r="C172" s="29"/>
    </row>
    <row r="173" spans="2:5" ht="15" customHeight="1" x14ac:dyDescent="0.2">
      <c r="C173" s="21">
        <f>SUM(C172:C172)</f>
        <v>0</v>
      </c>
    </row>
    <row r="174" spans="2:5" x14ac:dyDescent="0.2">
      <c r="B174" s="5"/>
    </row>
    <row r="176" spans="2:5" ht="22.5" customHeight="1" x14ac:dyDescent="0.2">
      <c r="B176" s="65" t="s">
        <v>128</v>
      </c>
      <c r="C176" s="66" t="s">
        <v>7</v>
      </c>
      <c r="D176" s="67" t="s">
        <v>129</v>
      </c>
    </row>
    <row r="177" spans="2:4" x14ac:dyDescent="0.2">
      <c r="B177" s="68"/>
      <c r="C177" s="69"/>
      <c r="D177" s="70"/>
    </row>
    <row r="178" spans="2:4" x14ac:dyDescent="0.2">
      <c r="B178" s="71"/>
      <c r="C178" s="72"/>
      <c r="D178" s="72"/>
    </row>
    <row r="179" spans="2:4" ht="14.25" customHeight="1" x14ac:dyDescent="0.2">
      <c r="C179" s="21">
        <f>SUM(C178:C178)</f>
        <v>0</v>
      </c>
      <c r="D179" s="21"/>
    </row>
    <row r="183" spans="2:4" x14ac:dyDescent="0.2">
      <c r="B183" s="73" t="s">
        <v>130</v>
      </c>
    </row>
    <row r="185" spans="2:4" ht="20.25" customHeight="1" x14ac:dyDescent="0.2">
      <c r="B185" s="74" t="s">
        <v>131</v>
      </c>
      <c r="C185" s="75" t="s">
        <v>7</v>
      </c>
    </row>
    <row r="186" spans="2:4" ht="14.25" x14ac:dyDescent="0.2">
      <c r="B186" s="76" t="s">
        <v>132</v>
      </c>
      <c r="C186" s="58">
        <v>-39540.04</v>
      </c>
    </row>
    <row r="187" spans="2:4" ht="14.25" x14ac:dyDescent="0.2">
      <c r="B187" s="76" t="s">
        <v>133</v>
      </c>
      <c r="C187" s="58">
        <v>-343846.82</v>
      </c>
    </row>
    <row r="188" spans="2:4" ht="14.25" x14ac:dyDescent="0.2">
      <c r="B188" s="76" t="s">
        <v>134</v>
      </c>
      <c r="C188" s="58">
        <v>-408497.47</v>
      </c>
    </row>
    <row r="189" spans="2:4" ht="14.25" x14ac:dyDescent="0.2">
      <c r="B189" s="76" t="s">
        <v>135</v>
      </c>
      <c r="C189" s="58">
        <v>-420330.76</v>
      </c>
    </row>
    <row r="190" spans="2:4" ht="14.25" x14ac:dyDescent="0.2">
      <c r="B190" s="76" t="s">
        <v>136</v>
      </c>
      <c r="C190" s="58">
        <v>-246498.37</v>
      </c>
    </row>
    <row r="191" spans="2:4" ht="14.25" x14ac:dyDescent="0.2">
      <c r="B191" s="76" t="s">
        <v>137</v>
      </c>
      <c r="C191" s="58">
        <v>-2368861.4900000002</v>
      </c>
    </row>
    <row r="192" spans="2:4" ht="14.25" x14ac:dyDescent="0.2">
      <c r="B192" s="76" t="s">
        <v>138</v>
      </c>
      <c r="C192" s="58">
        <v>-171801.96</v>
      </c>
    </row>
    <row r="193" spans="2:4" ht="14.25" x14ac:dyDescent="0.2">
      <c r="B193" s="76" t="s">
        <v>139</v>
      </c>
      <c r="C193" s="58">
        <v>-970.81</v>
      </c>
    </row>
    <row r="194" spans="2:4" ht="14.25" x14ac:dyDescent="0.2">
      <c r="B194" s="76" t="s">
        <v>140</v>
      </c>
      <c r="C194" s="58">
        <v>-161.82</v>
      </c>
    </row>
    <row r="195" spans="2:4" ht="14.25" x14ac:dyDescent="0.2">
      <c r="B195" s="76" t="s">
        <v>141</v>
      </c>
      <c r="C195" s="58">
        <v>-43596.66</v>
      </c>
    </row>
    <row r="196" spans="2:4" ht="14.25" x14ac:dyDescent="0.2">
      <c r="B196" s="76" t="s">
        <v>142</v>
      </c>
      <c r="C196" s="58">
        <v>-151547.94</v>
      </c>
    </row>
    <row r="197" spans="2:4" ht="14.25" x14ac:dyDescent="0.2">
      <c r="B197" s="76" t="s">
        <v>143</v>
      </c>
      <c r="C197" s="58">
        <v>-385898.2</v>
      </c>
    </row>
    <row r="198" spans="2:4" ht="14.25" x14ac:dyDescent="0.2">
      <c r="B198" s="76" t="s">
        <v>144</v>
      </c>
      <c r="C198" s="58">
        <v>-281080</v>
      </c>
    </row>
    <row r="199" spans="2:4" ht="14.25" x14ac:dyDescent="0.2">
      <c r="B199" s="76" t="s">
        <v>145</v>
      </c>
      <c r="C199" s="58">
        <v>-3662.07</v>
      </c>
    </row>
    <row r="200" spans="2:4" ht="14.25" x14ac:dyDescent="0.2">
      <c r="B200" s="76" t="s">
        <v>146</v>
      </c>
      <c r="C200" s="58">
        <v>-9381.91</v>
      </c>
    </row>
    <row r="201" spans="2:4" ht="14.25" x14ac:dyDescent="0.2">
      <c r="B201" s="77" t="s">
        <v>147</v>
      </c>
      <c r="C201" s="78">
        <v>-593813.61</v>
      </c>
    </row>
    <row r="202" spans="2:4" ht="16.5" customHeight="1" x14ac:dyDescent="0.2">
      <c r="C202" s="79">
        <f>SUM(C186:C201)</f>
        <v>-5469489.9300000016</v>
      </c>
    </row>
    <row r="204" spans="2:4" ht="20.25" customHeight="1" x14ac:dyDescent="0.2">
      <c r="B204" s="65" t="s">
        <v>148</v>
      </c>
      <c r="C204" s="75" t="s">
        <v>7</v>
      </c>
      <c r="D204" s="21" t="s">
        <v>149</v>
      </c>
    </row>
    <row r="205" spans="2:4" x14ac:dyDescent="0.2">
      <c r="B205" s="80" t="s">
        <v>150</v>
      </c>
      <c r="C205" s="81"/>
      <c r="D205" s="82"/>
    </row>
    <row r="206" spans="2:4" x14ac:dyDescent="0.2">
      <c r="B206" s="83"/>
      <c r="C206" s="84"/>
      <c r="D206" s="85"/>
    </row>
    <row r="207" spans="2:4" x14ac:dyDescent="0.2">
      <c r="B207" s="86"/>
      <c r="C207" s="87"/>
      <c r="D207" s="88"/>
    </row>
    <row r="208" spans="2:4" ht="16.5" customHeight="1" x14ac:dyDescent="0.2">
      <c r="C208" s="21">
        <f>SUM(C206:C207)</f>
        <v>0</v>
      </c>
      <c r="D208" s="89"/>
    </row>
    <row r="211" spans="2:4" ht="27.75" customHeight="1" x14ac:dyDescent="0.2">
      <c r="B211" s="65" t="s">
        <v>151</v>
      </c>
      <c r="C211" s="66" t="s">
        <v>7</v>
      </c>
      <c r="D211" s="21" t="s">
        <v>149</v>
      </c>
    </row>
    <row r="212" spans="2:4" x14ac:dyDescent="0.2">
      <c r="B212" s="80" t="s">
        <v>152</v>
      </c>
      <c r="C212" s="90"/>
      <c r="D212" s="82"/>
    </row>
    <row r="213" spans="2:4" x14ac:dyDescent="0.2">
      <c r="B213" s="87"/>
      <c r="C213" s="84"/>
      <c r="D213" s="85"/>
    </row>
    <row r="214" spans="2:4" ht="15" customHeight="1" x14ac:dyDescent="0.2">
      <c r="C214" s="21">
        <f>SUM(C213:C213)</f>
        <v>0</v>
      </c>
      <c r="D214" s="89"/>
    </row>
    <row r="215" spans="2:4" x14ac:dyDescent="0.2">
      <c r="B215" s="5"/>
    </row>
    <row r="216" spans="2:4" ht="24" customHeight="1" x14ac:dyDescent="0.2">
      <c r="B216" s="65" t="s">
        <v>153</v>
      </c>
      <c r="C216" s="66" t="s">
        <v>7</v>
      </c>
      <c r="D216" s="21" t="s">
        <v>149</v>
      </c>
    </row>
    <row r="217" spans="2:4" x14ac:dyDescent="0.2">
      <c r="B217" s="80" t="s">
        <v>154</v>
      </c>
      <c r="C217" s="90"/>
      <c r="D217" s="82"/>
    </row>
    <row r="218" spans="2:4" x14ac:dyDescent="0.2">
      <c r="B218" s="86"/>
      <c r="C218" s="87"/>
      <c r="D218" s="88"/>
    </row>
    <row r="219" spans="2:4" ht="16.5" customHeight="1" x14ac:dyDescent="0.2">
      <c r="C219" s="21">
        <f>SUM(C218:C218)</f>
        <v>0</v>
      </c>
      <c r="D219" s="89"/>
    </row>
    <row r="222" spans="2:4" ht="24" customHeight="1" x14ac:dyDescent="0.2">
      <c r="B222" s="65" t="s">
        <v>155</v>
      </c>
      <c r="C222" s="75" t="s">
        <v>7</v>
      </c>
      <c r="D222" s="91" t="s">
        <v>149</v>
      </c>
    </row>
    <row r="223" spans="2:4" x14ac:dyDescent="0.2">
      <c r="B223" s="80" t="s">
        <v>156</v>
      </c>
      <c r="C223" s="25"/>
      <c r="D223" s="23">
        <v>0</v>
      </c>
    </row>
    <row r="224" spans="2:4" x14ac:dyDescent="0.2">
      <c r="B224" s="28"/>
      <c r="C224" s="25"/>
      <c r="D224" s="25">
        <v>0</v>
      </c>
    </row>
    <row r="225" spans="2:4" ht="18.75" customHeight="1" x14ac:dyDescent="0.2">
      <c r="C225" s="21">
        <f>SUM(C224:C224)</f>
        <v>0</v>
      </c>
      <c r="D225" s="89"/>
    </row>
    <row r="236" spans="2:4" x14ac:dyDescent="0.2">
      <c r="B236" s="13" t="s">
        <v>157</v>
      </c>
    </row>
    <row r="237" spans="2:4" x14ac:dyDescent="0.2">
      <c r="B237" s="13"/>
    </row>
    <row r="238" spans="2:4" x14ac:dyDescent="0.2">
      <c r="B238" s="73" t="s">
        <v>158</v>
      </c>
    </row>
    <row r="240" spans="2:4" ht="24" customHeight="1" x14ac:dyDescent="0.2">
      <c r="B240" s="74" t="s">
        <v>159</v>
      </c>
      <c r="C240" s="75" t="s">
        <v>7</v>
      </c>
      <c r="D240" s="21" t="s">
        <v>160</v>
      </c>
    </row>
    <row r="241" spans="2:5" x14ac:dyDescent="0.2">
      <c r="B241" s="22" t="s">
        <v>161</v>
      </c>
      <c r="C241" s="35">
        <f>+C265</f>
        <v>-22023477.260000002</v>
      </c>
      <c r="D241" s="23"/>
      <c r="E241" s="44"/>
    </row>
    <row r="242" spans="2:5" ht="14.25" x14ac:dyDescent="0.2">
      <c r="B242" s="76" t="s">
        <v>162</v>
      </c>
      <c r="C242" s="58">
        <v>-440529.6</v>
      </c>
      <c r="D242" s="25"/>
      <c r="E242" s="44"/>
    </row>
    <row r="243" spans="2:5" ht="14.25" x14ac:dyDescent="0.2">
      <c r="B243" s="76" t="s">
        <v>163</v>
      </c>
      <c r="C243" s="58">
        <v>-1531650</v>
      </c>
      <c r="D243" s="25"/>
      <c r="E243" s="44"/>
    </row>
    <row r="244" spans="2:5" ht="14.25" x14ac:dyDescent="0.2">
      <c r="B244" s="76" t="s">
        <v>164</v>
      </c>
      <c r="C244" s="58">
        <v>-1960</v>
      </c>
      <c r="D244" s="25"/>
      <c r="E244" s="44"/>
    </row>
    <row r="245" spans="2:5" ht="14.25" x14ac:dyDescent="0.2">
      <c r="B245" s="76" t="s">
        <v>165</v>
      </c>
      <c r="C245" s="58">
        <v>-2000</v>
      </c>
      <c r="D245" s="25"/>
      <c r="E245" s="44"/>
    </row>
    <row r="246" spans="2:5" ht="14.25" x14ac:dyDescent="0.2">
      <c r="B246" s="76" t="s">
        <v>166</v>
      </c>
      <c r="C246" s="58">
        <v>-1103400</v>
      </c>
      <c r="D246" s="25"/>
      <c r="E246" s="44"/>
    </row>
    <row r="247" spans="2:5" ht="14.25" x14ac:dyDescent="0.2">
      <c r="B247" s="76" t="s">
        <v>167</v>
      </c>
      <c r="C247" s="58">
        <v>-519000</v>
      </c>
      <c r="D247" s="25"/>
      <c r="E247" s="44"/>
    </row>
    <row r="248" spans="2:5" ht="14.25" x14ac:dyDescent="0.2">
      <c r="B248" s="76" t="s">
        <v>168</v>
      </c>
      <c r="C248" s="58">
        <v>-1077435</v>
      </c>
      <c r="D248" s="25"/>
      <c r="E248" s="44"/>
    </row>
    <row r="249" spans="2:5" ht="14.25" x14ac:dyDescent="0.2">
      <c r="B249" s="76" t="s">
        <v>169</v>
      </c>
      <c r="C249" s="58">
        <v>-1098009.6499999999</v>
      </c>
      <c r="D249" s="25"/>
      <c r="E249" s="44"/>
    </row>
    <row r="250" spans="2:5" ht="14.25" x14ac:dyDescent="0.2">
      <c r="B250" s="76" t="s">
        <v>170</v>
      </c>
      <c r="C250" s="58">
        <v>-11044800</v>
      </c>
      <c r="D250" s="25"/>
      <c r="E250" s="44"/>
    </row>
    <row r="251" spans="2:5" ht="14.25" x14ac:dyDescent="0.2">
      <c r="B251" s="76" t="s">
        <v>171</v>
      </c>
      <c r="C251" s="58">
        <v>-489000</v>
      </c>
      <c r="D251" s="25"/>
      <c r="E251" s="44"/>
    </row>
    <row r="252" spans="2:5" ht="14.25" x14ac:dyDescent="0.2">
      <c r="B252" s="76" t="s">
        <v>172</v>
      </c>
      <c r="C252" s="58">
        <v>-1535515</v>
      </c>
      <c r="D252" s="25"/>
      <c r="E252" s="44"/>
    </row>
    <row r="253" spans="2:5" ht="14.25" x14ac:dyDescent="0.2">
      <c r="B253" s="76" t="s">
        <v>173</v>
      </c>
      <c r="C253" s="58">
        <v>-622815</v>
      </c>
      <c r="D253" s="25"/>
      <c r="E253" s="44"/>
    </row>
    <row r="254" spans="2:5" ht="14.25" x14ac:dyDescent="0.2">
      <c r="B254" s="76" t="s">
        <v>174</v>
      </c>
      <c r="C254" s="58">
        <v>-1203164</v>
      </c>
      <c r="D254" s="25"/>
      <c r="E254" s="44"/>
    </row>
    <row r="255" spans="2:5" ht="14.25" x14ac:dyDescent="0.2">
      <c r="B255" s="76" t="s">
        <v>175</v>
      </c>
      <c r="C255" s="58">
        <v>-104720</v>
      </c>
      <c r="D255" s="25"/>
      <c r="E255" s="44"/>
    </row>
    <row r="256" spans="2:5" ht="14.25" x14ac:dyDescent="0.2">
      <c r="B256" s="76" t="s">
        <v>176</v>
      </c>
      <c r="C256" s="58">
        <v>-697045</v>
      </c>
      <c r="D256" s="25"/>
      <c r="E256" s="44"/>
    </row>
    <row r="257" spans="2:5" ht="14.25" x14ac:dyDescent="0.2">
      <c r="B257" s="76" t="s">
        <v>177</v>
      </c>
      <c r="C257" s="58">
        <v>-5481</v>
      </c>
      <c r="D257" s="25"/>
      <c r="E257" s="44"/>
    </row>
    <row r="258" spans="2:5" ht="14.25" x14ac:dyDescent="0.2">
      <c r="B258" s="76" t="s">
        <v>178</v>
      </c>
      <c r="C258" s="58">
        <v>-106401</v>
      </c>
      <c r="D258" s="25"/>
      <c r="E258" s="44"/>
    </row>
    <row r="259" spans="2:5" ht="14.25" x14ac:dyDescent="0.2">
      <c r="B259" s="76" t="s">
        <v>179</v>
      </c>
      <c r="C259" s="58">
        <v>-3143</v>
      </c>
      <c r="D259" s="25"/>
      <c r="E259" s="44"/>
    </row>
    <row r="260" spans="2:5" ht="14.25" x14ac:dyDescent="0.2">
      <c r="B260" s="76" t="s">
        <v>180</v>
      </c>
      <c r="C260" s="58">
        <v>-41184</v>
      </c>
      <c r="D260" s="25"/>
      <c r="E260" s="44"/>
    </row>
    <row r="261" spans="2:5" ht="14.25" x14ac:dyDescent="0.2">
      <c r="B261" s="76" t="s">
        <v>181</v>
      </c>
      <c r="C261" s="58">
        <v>-1500</v>
      </c>
      <c r="D261" s="25"/>
      <c r="E261" s="44"/>
    </row>
    <row r="262" spans="2:5" ht="14.25" x14ac:dyDescent="0.2">
      <c r="B262" s="76" t="s">
        <v>182</v>
      </c>
      <c r="C262" s="58">
        <v>-339800</v>
      </c>
      <c r="D262" s="25"/>
      <c r="E262" s="44"/>
    </row>
    <row r="263" spans="2:5" ht="14.25" x14ac:dyDescent="0.2">
      <c r="B263" s="76" t="s">
        <v>183</v>
      </c>
      <c r="C263" s="58">
        <v>-54925.01</v>
      </c>
      <c r="D263" s="25"/>
      <c r="E263" s="44"/>
    </row>
    <row r="264" spans="2:5" ht="14.25" x14ac:dyDescent="0.2">
      <c r="B264" s="76" t="s">
        <v>184</v>
      </c>
      <c r="C264" s="58">
        <v>-22023477.260000002</v>
      </c>
      <c r="D264" s="25"/>
      <c r="E264" s="44"/>
    </row>
    <row r="265" spans="2:5" ht="14.25" x14ac:dyDescent="0.2">
      <c r="B265" s="76" t="s">
        <v>185</v>
      </c>
      <c r="C265" s="58">
        <v>-22023477.260000002</v>
      </c>
      <c r="D265" s="25"/>
      <c r="E265" s="44"/>
    </row>
    <row r="266" spans="2:5" x14ac:dyDescent="0.2">
      <c r="B266" s="24" t="s">
        <v>186</v>
      </c>
      <c r="C266" s="39">
        <f>+C268+C273+C279</f>
        <v>-123580734.22</v>
      </c>
      <c r="D266" s="25"/>
      <c r="E266" s="44"/>
    </row>
    <row r="267" spans="2:5" ht="14.25" x14ac:dyDescent="0.2">
      <c r="B267" s="76" t="s">
        <v>187</v>
      </c>
      <c r="C267" s="92">
        <v>-2398895.35</v>
      </c>
      <c r="D267" s="25"/>
      <c r="E267" s="44"/>
    </row>
    <row r="268" spans="2:5" ht="14.25" x14ac:dyDescent="0.2">
      <c r="B268" s="76" t="s">
        <v>188</v>
      </c>
      <c r="C268" s="92">
        <v>-2398895.35</v>
      </c>
      <c r="D268" s="25"/>
      <c r="E268" s="44"/>
    </row>
    <row r="269" spans="2:5" ht="14.25" x14ac:dyDescent="0.2">
      <c r="B269" s="76" t="s">
        <v>189</v>
      </c>
      <c r="C269" s="92">
        <v>-25666035.079999998</v>
      </c>
      <c r="D269" s="25"/>
      <c r="E269" s="44"/>
    </row>
    <row r="270" spans="2:5" ht="14.25" x14ac:dyDescent="0.2">
      <c r="B270" s="76" t="s">
        <v>190</v>
      </c>
      <c r="C270" s="92">
        <v>-2097230</v>
      </c>
      <c r="D270" s="25"/>
      <c r="E270" s="44"/>
    </row>
    <row r="271" spans="2:5" ht="14.25" x14ac:dyDescent="0.2">
      <c r="B271" s="76" t="s">
        <v>191</v>
      </c>
      <c r="C271" s="92">
        <v>-11916379.82</v>
      </c>
      <c r="D271" s="25"/>
      <c r="E271" s="44"/>
    </row>
    <row r="272" spans="2:5" ht="14.25" x14ac:dyDescent="0.2">
      <c r="B272" s="76" t="s">
        <v>192</v>
      </c>
      <c r="C272" s="92">
        <v>-3927.4</v>
      </c>
      <c r="D272" s="25"/>
      <c r="E272" s="44"/>
    </row>
    <row r="273" spans="2:5" ht="14.25" x14ac:dyDescent="0.2">
      <c r="B273" s="76" t="s">
        <v>193</v>
      </c>
      <c r="C273" s="92">
        <v>-39683572.299999997</v>
      </c>
      <c r="D273" s="25"/>
      <c r="E273" s="44"/>
    </row>
    <row r="274" spans="2:5" ht="14.25" x14ac:dyDescent="0.2">
      <c r="B274" s="76" t="s">
        <v>194</v>
      </c>
      <c r="C274" s="92">
        <v>-42082467.649999999</v>
      </c>
      <c r="D274" s="25"/>
      <c r="E274" s="44"/>
    </row>
    <row r="275" spans="2:5" ht="14.25" x14ac:dyDescent="0.2">
      <c r="B275" s="76" t="s">
        <v>195</v>
      </c>
      <c r="C275" s="92">
        <v>-70960222.950000003</v>
      </c>
      <c r="D275" s="25"/>
      <c r="E275" s="44"/>
    </row>
    <row r="276" spans="2:5" ht="14.25" x14ac:dyDescent="0.2">
      <c r="B276" s="76" t="s">
        <v>196</v>
      </c>
      <c r="C276" s="92">
        <v>-1094000</v>
      </c>
      <c r="D276" s="25"/>
      <c r="E276" s="44"/>
    </row>
    <row r="277" spans="2:5" ht="14.25" x14ac:dyDescent="0.2">
      <c r="B277" s="76" t="s">
        <v>197</v>
      </c>
      <c r="C277" s="92">
        <v>-9444043.6199999992</v>
      </c>
      <c r="D277" s="25"/>
      <c r="E277" s="44"/>
    </row>
    <row r="278" spans="2:5" ht="14.25" x14ac:dyDescent="0.2">
      <c r="B278" s="76" t="s">
        <v>198</v>
      </c>
      <c r="C278" s="92">
        <v>-81498266.569999993</v>
      </c>
      <c r="D278" s="25"/>
      <c r="E278" s="44"/>
    </row>
    <row r="279" spans="2:5" ht="14.25" x14ac:dyDescent="0.2">
      <c r="B279" s="76" t="s">
        <v>199</v>
      </c>
      <c r="C279" s="92">
        <v>-81498266.569999993</v>
      </c>
      <c r="D279" s="25"/>
      <c r="E279" s="44"/>
    </row>
    <row r="280" spans="2:5" ht="14.25" x14ac:dyDescent="0.2">
      <c r="B280" s="77" t="s">
        <v>200</v>
      </c>
      <c r="C280" s="93">
        <v>-123580734.22</v>
      </c>
      <c r="D280" s="29"/>
      <c r="E280" s="44"/>
    </row>
    <row r="281" spans="2:5" ht="15.75" customHeight="1" x14ac:dyDescent="0.2">
      <c r="C281" s="79">
        <f>+C241+C266</f>
        <v>-145604211.47999999</v>
      </c>
      <c r="D281" s="94"/>
    </row>
    <row r="282" spans="2:5" x14ac:dyDescent="0.2">
      <c r="C282" s="41"/>
    </row>
    <row r="283" spans="2:5" ht="24.75" customHeight="1" x14ac:dyDescent="0.2">
      <c r="B283" s="74" t="s">
        <v>201</v>
      </c>
      <c r="C283" s="75" t="s">
        <v>7</v>
      </c>
      <c r="D283" s="21" t="s">
        <v>160</v>
      </c>
    </row>
    <row r="284" spans="2:5" x14ac:dyDescent="0.2">
      <c r="B284" s="22" t="s">
        <v>202</v>
      </c>
      <c r="C284" s="39">
        <f>+C286</f>
        <v>-20396.21</v>
      </c>
      <c r="D284" s="23"/>
    </row>
    <row r="285" spans="2:5" x14ac:dyDescent="0.2">
      <c r="B285" s="32" t="s">
        <v>203</v>
      </c>
      <c r="C285" s="92">
        <v>-20396.21</v>
      </c>
      <c r="D285" s="25"/>
      <c r="E285" s="95"/>
    </row>
    <row r="286" spans="2:5" x14ac:dyDescent="0.2">
      <c r="B286" s="62" t="s">
        <v>204</v>
      </c>
      <c r="C286" s="92">
        <v>-20396.21</v>
      </c>
      <c r="D286" s="25"/>
    </row>
    <row r="287" spans="2:5" ht="16.5" customHeight="1" x14ac:dyDescent="0.2">
      <c r="C287" s="30">
        <f>+C284</f>
        <v>-20396.21</v>
      </c>
      <c r="D287" s="89"/>
    </row>
    <row r="288" spans="2:5" ht="16.5" customHeight="1" x14ac:dyDescent="0.2"/>
    <row r="289" spans="2:4" x14ac:dyDescent="0.2">
      <c r="B289" s="73" t="s">
        <v>205</v>
      </c>
    </row>
    <row r="291" spans="2:4" ht="26.25" customHeight="1" x14ac:dyDescent="0.2">
      <c r="B291" s="74" t="s">
        <v>206</v>
      </c>
      <c r="C291" s="75" t="s">
        <v>7</v>
      </c>
      <c r="D291" s="21" t="s">
        <v>207</v>
      </c>
    </row>
    <row r="292" spans="2:4" ht="14.25" x14ac:dyDescent="0.2">
      <c r="B292" s="76" t="s">
        <v>208</v>
      </c>
      <c r="C292" s="92">
        <v>43267152.909999996</v>
      </c>
      <c r="D292" s="92">
        <v>28.455400000000001</v>
      </c>
    </row>
    <row r="293" spans="2:4" ht="14.25" x14ac:dyDescent="0.2">
      <c r="B293" s="76" t="s">
        <v>209</v>
      </c>
      <c r="C293" s="92">
        <v>25627946.460000001</v>
      </c>
      <c r="D293" s="92">
        <v>16.854700000000001</v>
      </c>
    </row>
    <row r="294" spans="2:4" ht="14.25" x14ac:dyDescent="0.2">
      <c r="B294" s="76" t="s">
        <v>210</v>
      </c>
      <c r="C294" s="92">
        <v>29133.52</v>
      </c>
      <c r="D294" s="92">
        <v>1.9199999999999998E-2</v>
      </c>
    </row>
    <row r="295" spans="2:4" ht="14.25" x14ac:dyDescent="0.2">
      <c r="B295" s="76" t="s">
        <v>211</v>
      </c>
      <c r="C295" s="92">
        <v>8234831.4199999999</v>
      </c>
      <c r="D295" s="92">
        <v>5.4157999999999999</v>
      </c>
    </row>
    <row r="296" spans="2:4" ht="14.25" x14ac:dyDescent="0.2">
      <c r="B296" s="76" t="s">
        <v>212</v>
      </c>
      <c r="C296" s="92">
        <v>4146348.84</v>
      </c>
      <c r="D296" s="92">
        <v>2.7269000000000001</v>
      </c>
    </row>
    <row r="297" spans="2:4" ht="14.25" x14ac:dyDescent="0.2">
      <c r="B297" s="76" t="s">
        <v>213</v>
      </c>
      <c r="C297" s="92">
        <v>2487827.9500000002</v>
      </c>
      <c r="D297" s="92">
        <v>1.6362000000000001</v>
      </c>
    </row>
    <row r="298" spans="2:4" ht="14.25" x14ac:dyDescent="0.2">
      <c r="B298" s="76" t="s">
        <v>214</v>
      </c>
      <c r="C298" s="92">
        <v>2556152.06</v>
      </c>
      <c r="D298" s="92">
        <v>1.6811</v>
      </c>
    </row>
    <row r="299" spans="2:4" ht="14.25" x14ac:dyDescent="0.2">
      <c r="B299" s="76" t="s">
        <v>215</v>
      </c>
      <c r="C299" s="92">
        <v>973311.04</v>
      </c>
      <c r="D299" s="92">
        <v>0.6401</v>
      </c>
    </row>
    <row r="300" spans="2:4" ht="14.25" x14ac:dyDescent="0.2">
      <c r="B300" s="76" t="s">
        <v>216</v>
      </c>
      <c r="C300" s="92">
        <v>429913.01</v>
      </c>
      <c r="D300" s="92">
        <v>0.28270000000000001</v>
      </c>
    </row>
    <row r="301" spans="2:4" ht="14.25" x14ac:dyDescent="0.2">
      <c r="B301" s="76" t="s">
        <v>217</v>
      </c>
      <c r="C301" s="92">
        <v>1072021.6200000001</v>
      </c>
      <c r="D301" s="92">
        <v>0.70499999999999996</v>
      </c>
    </row>
    <row r="302" spans="2:4" ht="14.25" x14ac:dyDescent="0.2">
      <c r="B302" s="76" t="s">
        <v>218</v>
      </c>
      <c r="C302" s="92">
        <v>10973928.869999999</v>
      </c>
      <c r="D302" s="92">
        <v>7.2172000000000001</v>
      </c>
    </row>
    <row r="303" spans="2:4" ht="14.25" x14ac:dyDescent="0.2">
      <c r="B303" s="76" t="s">
        <v>219</v>
      </c>
      <c r="C303" s="92">
        <v>60423.44</v>
      </c>
      <c r="D303" s="92">
        <v>3.9699999999999999E-2</v>
      </c>
    </row>
    <row r="304" spans="2:4" ht="14.25" x14ac:dyDescent="0.2">
      <c r="B304" s="76" t="s">
        <v>220</v>
      </c>
      <c r="C304" s="92">
        <v>92583.039999999994</v>
      </c>
      <c r="D304" s="92">
        <v>6.0900000000000003E-2</v>
      </c>
    </row>
    <row r="305" spans="2:4" ht="14.25" x14ac:dyDescent="0.2">
      <c r="B305" s="76" t="s">
        <v>221</v>
      </c>
      <c r="C305" s="92">
        <v>161422.39999999999</v>
      </c>
      <c r="D305" s="92">
        <v>0.1062</v>
      </c>
    </row>
    <row r="306" spans="2:4" ht="14.25" x14ac:dyDescent="0.2">
      <c r="B306" s="76" t="s">
        <v>222</v>
      </c>
      <c r="C306" s="92">
        <v>545270.44999999995</v>
      </c>
      <c r="D306" s="92">
        <v>0.35859999999999997</v>
      </c>
    </row>
    <row r="307" spans="2:4" ht="14.25" x14ac:dyDescent="0.2">
      <c r="B307" s="76" t="s">
        <v>223</v>
      </c>
      <c r="C307" s="92">
        <v>156533.67000000001</v>
      </c>
      <c r="D307" s="92">
        <v>0.10290000000000001</v>
      </c>
    </row>
    <row r="308" spans="2:4" ht="14.25" x14ac:dyDescent="0.2">
      <c r="B308" s="76" t="s">
        <v>224</v>
      </c>
      <c r="C308" s="92">
        <v>2198879.4500000002</v>
      </c>
      <c r="D308" s="92">
        <v>1.4460999999999999</v>
      </c>
    </row>
    <row r="309" spans="2:4" ht="14.25" x14ac:dyDescent="0.2">
      <c r="B309" s="76" t="s">
        <v>225</v>
      </c>
      <c r="C309" s="92">
        <v>78110.3</v>
      </c>
      <c r="D309" s="92">
        <v>5.1400000000000001E-2</v>
      </c>
    </row>
    <row r="310" spans="2:4" ht="14.25" x14ac:dyDescent="0.2">
      <c r="B310" s="76" t="s">
        <v>226</v>
      </c>
      <c r="C310" s="92">
        <v>49764</v>
      </c>
      <c r="D310" s="92">
        <v>3.27E-2</v>
      </c>
    </row>
    <row r="311" spans="2:4" ht="14.25" x14ac:dyDescent="0.2">
      <c r="B311" s="76" t="s">
        <v>227</v>
      </c>
      <c r="C311" s="92">
        <v>42000</v>
      </c>
      <c r="D311" s="92">
        <v>2.76E-2</v>
      </c>
    </row>
    <row r="312" spans="2:4" ht="14.25" x14ac:dyDescent="0.2">
      <c r="B312" s="76" t="s">
        <v>228</v>
      </c>
      <c r="C312" s="92">
        <v>145324.20000000001</v>
      </c>
      <c r="D312" s="92">
        <v>9.5600000000000004E-2</v>
      </c>
    </row>
    <row r="313" spans="2:4" ht="14.25" x14ac:dyDescent="0.2">
      <c r="B313" s="76" t="s">
        <v>229</v>
      </c>
      <c r="C313" s="92">
        <v>999578.02</v>
      </c>
      <c r="D313" s="92">
        <v>0.65739999999999998</v>
      </c>
    </row>
    <row r="314" spans="2:4" ht="14.25" x14ac:dyDescent="0.2">
      <c r="B314" s="76" t="s">
        <v>230</v>
      </c>
      <c r="C314" s="92">
        <v>285553.82</v>
      </c>
      <c r="D314" s="92">
        <v>0.18779999999999999</v>
      </c>
    </row>
    <row r="315" spans="2:4" ht="14.25" x14ac:dyDescent="0.2">
      <c r="B315" s="76" t="s">
        <v>231</v>
      </c>
      <c r="C315" s="92">
        <v>14931.06</v>
      </c>
      <c r="D315" s="92">
        <v>9.7999999999999997E-3</v>
      </c>
    </row>
    <row r="316" spans="2:4" ht="14.25" x14ac:dyDescent="0.2">
      <c r="B316" s="76" t="s">
        <v>232</v>
      </c>
      <c r="C316" s="92">
        <v>175364.02</v>
      </c>
      <c r="D316" s="92">
        <v>0.1153</v>
      </c>
    </row>
    <row r="317" spans="2:4" ht="14.25" x14ac:dyDescent="0.2">
      <c r="B317" s="76" t="s">
        <v>233</v>
      </c>
      <c r="C317" s="92">
        <v>37558.800000000003</v>
      </c>
      <c r="D317" s="92">
        <v>2.47E-2</v>
      </c>
    </row>
    <row r="318" spans="2:4" ht="14.25" x14ac:dyDescent="0.2">
      <c r="B318" s="76" t="s">
        <v>234</v>
      </c>
      <c r="C318" s="92">
        <v>3836.42</v>
      </c>
      <c r="D318" s="92">
        <v>2.5000000000000001E-3</v>
      </c>
    </row>
    <row r="319" spans="2:4" ht="14.25" x14ac:dyDescent="0.2">
      <c r="B319" s="76" t="s">
        <v>235</v>
      </c>
      <c r="C319" s="92">
        <v>89999.98</v>
      </c>
      <c r="D319" s="92">
        <v>5.9200000000000003E-2</v>
      </c>
    </row>
    <row r="320" spans="2:4" ht="14.25" x14ac:dyDescent="0.2">
      <c r="B320" s="76" t="s">
        <v>236</v>
      </c>
      <c r="C320" s="92">
        <v>103921.1</v>
      </c>
      <c r="D320" s="92">
        <v>6.83E-2</v>
      </c>
    </row>
    <row r="321" spans="2:4" ht="14.25" x14ac:dyDescent="0.2">
      <c r="B321" s="76" t="s">
        <v>237</v>
      </c>
      <c r="C321" s="92">
        <v>200800.03</v>
      </c>
      <c r="D321" s="92">
        <v>0.1321</v>
      </c>
    </row>
    <row r="322" spans="2:4" ht="14.25" x14ac:dyDescent="0.2">
      <c r="B322" s="76" t="s">
        <v>238</v>
      </c>
      <c r="C322" s="92">
        <v>11848.19</v>
      </c>
      <c r="D322" s="92">
        <v>7.7999999999999996E-3</v>
      </c>
    </row>
    <row r="323" spans="2:4" ht="14.25" x14ac:dyDescent="0.2">
      <c r="B323" s="76" t="s">
        <v>239</v>
      </c>
      <c r="C323" s="92">
        <v>41728.620000000003</v>
      </c>
      <c r="D323" s="92">
        <v>2.7400000000000001E-2</v>
      </c>
    </row>
    <row r="324" spans="2:4" ht="14.25" x14ac:dyDescent="0.2">
      <c r="B324" s="76" t="s">
        <v>240</v>
      </c>
      <c r="C324" s="92">
        <v>25865.96</v>
      </c>
      <c r="D324" s="92">
        <v>1.7000000000000001E-2</v>
      </c>
    </row>
    <row r="325" spans="2:4" ht="14.25" x14ac:dyDescent="0.2">
      <c r="B325" s="76" t="s">
        <v>241</v>
      </c>
      <c r="C325" s="92">
        <v>20800.009999999998</v>
      </c>
      <c r="D325" s="92">
        <v>1.37E-2</v>
      </c>
    </row>
    <row r="326" spans="2:4" ht="14.25" x14ac:dyDescent="0.2">
      <c r="B326" s="76" t="s">
        <v>242</v>
      </c>
      <c r="C326" s="92">
        <v>1324911.1100000001</v>
      </c>
      <c r="D326" s="92">
        <v>0.87139999999999995</v>
      </c>
    </row>
    <row r="327" spans="2:4" ht="14.25" x14ac:dyDescent="0.2">
      <c r="B327" s="76" t="s">
        <v>243</v>
      </c>
      <c r="C327" s="92">
        <v>64956.6</v>
      </c>
      <c r="D327" s="92">
        <v>4.2700000000000002E-2</v>
      </c>
    </row>
    <row r="328" spans="2:4" ht="14.25" x14ac:dyDescent="0.2">
      <c r="B328" s="76" t="s">
        <v>244</v>
      </c>
      <c r="C328" s="92">
        <v>68493.649999999994</v>
      </c>
      <c r="D328" s="92">
        <v>4.4999999999999998E-2</v>
      </c>
    </row>
    <row r="329" spans="2:4" ht="14.25" x14ac:dyDescent="0.2">
      <c r="B329" s="76" t="s">
        <v>245</v>
      </c>
      <c r="C329" s="92">
        <v>1040848</v>
      </c>
      <c r="D329" s="92">
        <v>0.6845</v>
      </c>
    </row>
    <row r="330" spans="2:4" ht="14.25" x14ac:dyDescent="0.2">
      <c r="B330" s="76" t="s">
        <v>246</v>
      </c>
      <c r="C330" s="92">
        <v>14986.8</v>
      </c>
      <c r="D330" s="92">
        <v>9.9000000000000008E-3</v>
      </c>
    </row>
    <row r="331" spans="2:4" ht="14.25" x14ac:dyDescent="0.2">
      <c r="B331" s="76" t="s">
        <v>247</v>
      </c>
      <c r="C331" s="92">
        <v>667289.85</v>
      </c>
      <c r="D331" s="92">
        <v>0.43890000000000001</v>
      </c>
    </row>
    <row r="332" spans="2:4" ht="14.25" x14ac:dyDescent="0.2">
      <c r="B332" s="76" t="s">
        <v>248</v>
      </c>
      <c r="C332" s="92">
        <v>113300</v>
      </c>
      <c r="D332" s="92">
        <v>7.4499999999999997E-2</v>
      </c>
    </row>
    <row r="333" spans="2:4" ht="14.25" x14ac:dyDescent="0.2">
      <c r="B333" s="76" t="s">
        <v>249</v>
      </c>
      <c r="C333" s="92">
        <v>2388099.38</v>
      </c>
      <c r="D333" s="92">
        <v>1.5706</v>
      </c>
    </row>
    <row r="334" spans="2:4" ht="14.25" x14ac:dyDescent="0.2">
      <c r="B334" s="76" t="s">
        <v>250</v>
      </c>
      <c r="C334" s="92">
        <v>22156.91</v>
      </c>
      <c r="D334" s="92">
        <v>1.46E-2</v>
      </c>
    </row>
    <row r="335" spans="2:4" ht="14.25" x14ac:dyDescent="0.2">
      <c r="B335" s="76" t="s">
        <v>251</v>
      </c>
      <c r="C335" s="92">
        <v>60076.800000000003</v>
      </c>
      <c r="D335" s="92">
        <v>3.95E-2</v>
      </c>
    </row>
    <row r="336" spans="2:4" ht="14.25" x14ac:dyDescent="0.2">
      <c r="B336" s="76" t="s">
        <v>252</v>
      </c>
      <c r="C336" s="92">
        <v>48636.480000000003</v>
      </c>
      <c r="D336" s="92">
        <v>3.2000000000000001E-2</v>
      </c>
    </row>
    <row r="337" spans="2:4" ht="14.25" x14ac:dyDescent="0.2">
      <c r="B337" s="76" t="s">
        <v>253</v>
      </c>
      <c r="C337" s="92">
        <v>4782606.6100000003</v>
      </c>
      <c r="D337" s="92">
        <v>3.1454</v>
      </c>
    </row>
    <row r="338" spans="2:4" ht="15.75" customHeight="1" x14ac:dyDescent="0.2">
      <c r="B338" s="76" t="s">
        <v>254</v>
      </c>
      <c r="C338" s="92">
        <v>170520</v>
      </c>
      <c r="D338" s="92">
        <v>0.11210000000000001</v>
      </c>
    </row>
    <row r="339" spans="2:4" ht="15.75" customHeight="1" x14ac:dyDescent="0.2">
      <c r="B339" s="76" t="s">
        <v>255</v>
      </c>
      <c r="C339" s="92">
        <v>46118</v>
      </c>
      <c r="D339" s="92">
        <v>3.0300000000000001E-2</v>
      </c>
    </row>
    <row r="340" spans="2:4" ht="15.75" customHeight="1" x14ac:dyDescent="0.2">
      <c r="B340" s="76" t="s">
        <v>256</v>
      </c>
      <c r="C340" s="92">
        <v>3113594.4</v>
      </c>
      <c r="D340" s="92">
        <v>2.0476999999999999</v>
      </c>
    </row>
    <row r="341" spans="2:4" ht="15.75" customHeight="1" x14ac:dyDescent="0.2">
      <c r="B341" s="76" t="s">
        <v>257</v>
      </c>
      <c r="C341" s="92">
        <v>196016.8</v>
      </c>
      <c r="D341" s="92">
        <v>0.12889999999999999</v>
      </c>
    </row>
    <row r="342" spans="2:4" ht="15.75" customHeight="1" x14ac:dyDescent="0.2">
      <c r="B342" s="76" t="s">
        <v>258</v>
      </c>
      <c r="C342" s="92">
        <v>1791763.76</v>
      </c>
      <c r="D342" s="92">
        <v>1.1783999999999999</v>
      </c>
    </row>
    <row r="343" spans="2:4" ht="15.75" customHeight="1" x14ac:dyDescent="0.2">
      <c r="B343" s="76" t="s">
        <v>259</v>
      </c>
      <c r="C343" s="92">
        <v>47787.199999999997</v>
      </c>
      <c r="D343" s="92">
        <v>3.1399999999999997E-2</v>
      </c>
    </row>
    <row r="344" spans="2:4" ht="15.75" customHeight="1" x14ac:dyDescent="0.2">
      <c r="B344" s="76" t="s">
        <v>260</v>
      </c>
      <c r="C344" s="92">
        <v>322167.53000000003</v>
      </c>
      <c r="D344" s="92">
        <v>0.21190000000000001</v>
      </c>
    </row>
    <row r="345" spans="2:4" ht="15.75" customHeight="1" x14ac:dyDescent="0.2">
      <c r="B345" s="76" t="s">
        <v>261</v>
      </c>
      <c r="C345" s="92">
        <v>740956.96</v>
      </c>
      <c r="D345" s="92">
        <v>0.48730000000000001</v>
      </c>
    </row>
    <row r="346" spans="2:4" ht="15.75" customHeight="1" x14ac:dyDescent="0.2">
      <c r="B346" s="76" t="s">
        <v>262</v>
      </c>
      <c r="C346" s="92">
        <v>539756.88</v>
      </c>
      <c r="D346" s="92">
        <v>0.35499999999999998</v>
      </c>
    </row>
    <row r="347" spans="2:4" ht="15.75" customHeight="1" x14ac:dyDescent="0.2">
      <c r="B347" s="76" t="s">
        <v>263</v>
      </c>
      <c r="C347" s="92">
        <v>54273.11</v>
      </c>
      <c r="D347" s="92">
        <v>3.5700000000000003E-2</v>
      </c>
    </row>
    <row r="348" spans="2:4" ht="15.75" customHeight="1" x14ac:dyDescent="0.2">
      <c r="B348" s="76" t="s">
        <v>264</v>
      </c>
      <c r="C348" s="92">
        <v>9251670.5399999991</v>
      </c>
      <c r="D348" s="92">
        <v>6.0845000000000002</v>
      </c>
    </row>
    <row r="349" spans="2:4" ht="15.75" customHeight="1" x14ac:dyDescent="0.2">
      <c r="B349" s="76" t="s">
        <v>265</v>
      </c>
      <c r="C349" s="92">
        <v>718035.6</v>
      </c>
      <c r="D349" s="92">
        <v>0.47220000000000001</v>
      </c>
    </row>
    <row r="350" spans="2:4" ht="15.75" customHeight="1" x14ac:dyDescent="0.2">
      <c r="B350" s="76" t="s">
        <v>266</v>
      </c>
      <c r="C350" s="92">
        <v>804379.34</v>
      </c>
      <c r="D350" s="92">
        <v>0.52900000000000003</v>
      </c>
    </row>
    <row r="351" spans="2:4" ht="15.75" customHeight="1" x14ac:dyDescent="0.2">
      <c r="B351" s="76" t="s">
        <v>267</v>
      </c>
      <c r="C351" s="92">
        <v>8247.6</v>
      </c>
      <c r="D351" s="92">
        <v>5.4000000000000003E-3</v>
      </c>
    </row>
    <row r="352" spans="2:4" ht="15.75" customHeight="1" x14ac:dyDescent="0.2">
      <c r="B352" s="76" t="s">
        <v>268</v>
      </c>
      <c r="C352" s="92">
        <v>301439.3</v>
      </c>
      <c r="D352" s="92">
        <v>0.19819999999999999</v>
      </c>
    </row>
    <row r="353" spans="2:4" ht="15.75" customHeight="1" x14ac:dyDescent="0.2">
      <c r="B353" s="76" t="s">
        <v>269</v>
      </c>
      <c r="C353" s="92">
        <v>701157.96</v>
      </c>
      <c r="D353" s="92">
        <v>0.46110000000000001</v>
      </c>
    </row>
    <row r="354" spans="2:4" ht="15.75" customHeight="1" x14ac:dyDescent="0.2">
      <c r="B354" s="76" t="s">
        <v>270</v>
      </c>
      <c r="C354" s="92">
        <v>851168.26</v>
      </c>
      <c r="D354" s="92">
        <v>0.55979999999999996</v>
      </c>
    </row>
    <row r="355" spans="2:4" ht="15.75" customHeight="1" x14ac:dyDescent="0.2">
      <c r="B355" s="76" t="s">
        <v>271</v>
      </c>
      <c r="C355" s="92">
        <v>3443309.9</v>
      </c>
      <c r="D355" s="92">
        <v>2.2646000000000002</v>
      </c>
    </row>
    <row r="356" spans="2:4" ht="15.75" customHeight="1" x14ac:dyDescent="0.2">
      <c r="B356" s="76" t="s">
        <v>272</v>
      </c>
      <c r="C356" s="92">
        <v>130162.28</v>
      </c>
      <c r="D356" s="92">
        <v>8.5599999999999996E-2</v>
      </c>
    </row>
    <row r="357" spans="2:4" ht="15.75" customHeight="1" x14ac:dyDescent="0.2">
      <c r="B357" s="76" t="s">
        <v>273</v>
      </c>
      <c r="C357" s="92">
        <v>223852.88</v>
      </c>
      <c r="D357" s="92">
        <v>0.1472</v>
      </c>
    </row>
    <row r="358" spans="2:4" ht="15.75" customHeight="1" x14ac:dyDescent="0.2">
      <c r="B358" s="76" t="s">
        <v>274</v>
      </c>
      <c r="C358" s="92">
        <v>74060</v>
      </c>
      <c r="D358" s="92">
        <v>4.87E-2</v>
      </c>
    </row>
    <row r="359" spans="2:4" ht="15.75" customHeight="1" x14ac:dyDescent="0.2">
      <c r="B359" s="76" t="s">
        <v>275</v>
      </c>
      <c r="C359" s="92">
        <v>2587</v>
      </c>
      <c r="D359" s="92">
        <v>1.6999999999999999E-3</v>
      </c>
    </row>
    <row r="360" spans="2:4" ht="15.75" customHeight="1" x14ac:dyDescent="0.2">
      <c r="B360" s="76" t="s">
        <v>276</v>
      </c>
      <c r="C360" s="92">
        <v>40682.699999999997</v>
      </c>
      <c r="D360" s="92">
        <v>2.6800000000000001E-2</v>
      </c>
    </row>
    <row r="361" spans="2:4" ht="15.75" customHeight="1" x14ac:dyDescent="0.2">
      <c r="B361" s="76" t="s">
        <v>277</v>
      </c>
      <c r="C361" s="92">
        <v>18926.990000000002</v>
      </c>
      <c r="D361" s="92">
        <v>1.24E-2</v>
      </c>
    </row>
    <row r="362" spans="2:4" ht="15.75" customHeight="1" x14ac:dyDescent="0.2">
      <c r="B362" s="76" t="s">
        <v>278</v>
      </c>
      <c r="C362" s="92">
        <v>14801.48</v>
      </c>
      <c r="D362" s="92">
        <v>9.7000000000000003E-3</v>
      </c>
    </row>
    <row r="363" spans="2:4" ht="15.75" customHeight="1" x14ac:dyDescent="0.2">
      <c r="B363" s="76" t="s">
        <v>279</v>
      </c>
      <c r="C363" s="92">
        <v>24</v>
      </c>
      <c r="D363" s="92">
        <v>0</v>
      </c>
    </row>
    <row r="364" spans="2:4" ht="15.75" customHeight="1" x14ac:dyDescent="0.2">
      <c r="B364" s="76" t="s">
        <v>280</v>
      </c>
      <c r="C364" s="92">
        <v>1067576.6200000001</v>
      </c>
      <c r="D364" s="92">
        <v>0.70209999999999995</v>
      </c>
    </row>
    <row r="365" spans="2:4" ht="15.75" customHeight="1" x14ac:dyDescent="0.2">
      <c r="B365" s="76" t="s">
        <v>281</v>
      </c>
      <c r="C365" s="92">
        <v>819619.27</v>
      </c>
      <c r="D365" s="92">
        <v>0.53900000000000003</v>
      </c>
    </row>
    <row r="366" spans="2:4" ht="15.75" customHeight="1" x14ac:dyDescent="0.2">
      <c r="B366" s="76" t="s">
        <v>282</v>
      </c>
      <c r="C366" s="92">
        <v>6432.4</v>
      </c>
      <c r="D366" s="92">
        <v>4.1999999999999997E-3</v>
      </c>
    </row>
    <row r="367" spans="2:4" ht="15.75" customHeight="1" x14ac:dyDescent="0.2">
      <c r="B367" s="76" t="s">
        <v>283</v>
      </c>
      <c r="C367" s="92">
        <v>23123.84</v>
      </c>
      <c r="D367" s="92">
        <v>1.52E-2</v>
      </c>
    </row>
    <row r="368" spans="2:4" ht="15.75" customHeight="1" x14ac:dyDescent="0.2">
      <c r="B368" s="76" t="s">
        <v>284</v>
      </c>
      <c r="C368" s="92">
        <v>62471.31</v>
      </c>
      <c r="D368" s="92">
        <v>4.1099999999999998E-2</v>
      </c>
    </row>
    <row r="369" spans="2:4" ht="15.75" customHeight="1" x14ac:dyDescent="0.2">
      <c r="B369" s="76" t="s">
        <v>285</v>
      </c>
      <c r="C369" s="92">
        <v>1570552</v>
      </c>
      <c r="D369" s="92">
        <v>1.0328999999999999</v>
      </c>
    </row>
    <row r="370" spans="2:4" ht="15.75" customHeight="1" x14ac:dyDescent="0.2">
      <c r="B370" s="76" t="s">
        <v>286</v>
      </c>
      <c r="C370" s="92">
        <v>1546407.63</v>
      </c>
      <c r="D370" s="92">
        <v>1.0169999999999999</v>
      </c>
    </row>
    <row r="371" spans="2:4" ht="15.75" customHeight="1" x14ac:dyDescent="0.2">
      <c r="B371" s="76" t="s">
        <v>287</v>
      </c>
      <c r="C371" s="92">
        <v>63750</v>
      </c>
      <c r="D371" s="92">
        <v>4.19E-2</v>
      </c>
    </row>
    <row r="372" spans="2:4" ht="15.75" customHeight="1" x14ac:dyDescent="0.2">
      <c r="B372" s="76" t="s">
        <v>288</v>
      </c>
      <c r="C372" s="92">
        <v>794833.65</v>
      </c>
      <c r="D372" s="92">
        <v>0.52270000000000005</v>
      </c>
    </row>
    <row r="373" spans="2:4" ht="15.75" customHeight="1" x14ac:dyDescent="0.2">
      <c r="B373" s="76" t="s">
        <v>289</v>
      </c>
      <c r="C373" s="92">
        <v>1127718.6000000001</v>
      </c>
      <c r="D373" s="92">
        <v>0.74170000000000003</v>
      </c>
    </row>
    <row r="374" spans="2:4" ht="15.75" customHeight="1" x14ac:dyDescent="0.2">
      <c r="B374" s="76" t="s">
        <v>290</v>
      </c>
      <c r="C374" s="92">
        <v>130408</v>
      </c>
      <c r="D374" s="92">
        <v>8.5800000000000001E-2</v>
      </c>
    </row>
    <row r="375" spans="2:4" ht="15.75" customHeight="1" x14ac:dyDescent="0.2">
      <c r="B375" s="76" t="s">
        <v>291</v>
      </c>
      <c r="C375" s="92">
        <v>2022167.16</v>
      </c>
      <c r="D375" s="92">
        <v>1.3299000000000001</v>
      </c>
    </row>
    <row r="376" spans="2:4" ht="15.75" customHeight="1" x14ac:dyDescent="0.2">
      <c r="B376" s="76" t="s">
        <v>292</v>
      </c>
      <c r="C376" s="92">
        <v>147928.84</v>
      </c>
      <c r="D376" s="92">
        <v>9.7299999999999998E-2</v>
      </c>
    </row>
    <row r="377" spans="2:4" ht="15.75" customHeight="1" x14ac:dyDescent="0.2">
      <c r="B377" s="76" t="s">
        <v>293</v>
      </c>
      <c r="C377" s="92">
        <v>381016.2</v>
      </c>
      <c r="D377" s="92">
        <v>0.25059999999999999</v>
      </c>
    </row>
    <row r="378" spans="2:4" ht="15.75" customHeight="1" x14ac:dyDescent="0.2">
      <c r="B378" s="76" t="s">
        <v>294</v>
      </c>
      <c r="C378" s="92">
        <v>51845</v>
      </c>
      <c r="D378" s="92">
        <v>3.4099999999999998E-2</v>
      </c>
    </row>
    <row r="379" spans="2:4" ht="15.75" customHeight="1" x14ac:dyDescent="0.2">
      <c r="B379" s="76" t="s">
        <v>295</v>
      </c>
      <c r="C379" s="92">
        <v>13229.01</v>
      </c>
      <c r="D379" s="92">
        <v>8.6999999999999994E-3</v>
      </c>
    </row>
    <row r="380" spans="2:4" ht="15.75" customHeight="1" x14ac:dyDescent="0.2">
      <c r="B380" s="76" t="s">
        <v>296</v>
      </c>
      <c r="C380" s="92">
        <v>32726</v>
      </c>
      <c r="D380" s="92">
        <v>2.1499999999999998E-2</v>
      </c>
    </row>
    <row r="381" spans="2:4" ht="15.75" customHeight="1" x14ac:dyDescent="0.2">
      <c r="B381" s="76" t="s">
        <v>297</v>
      </c>
      <c r="C381" s="92">
        <v>603156</v>
      </c>
      <c r="D381" s="92">
        <v>0.3967</v>
      </c>
    </row>
    <row r="382" spans="2:4" ht="15.75" customHeight="1" x14ac:dyDescent="0.2">
      <c r="B382" s="76" t="s">
        <v>298</v>
      </c>
      <c r="C382" s="92">
        <v>15749.71</v>
      </c>
      <c r="D382" s="92">
        <v>1.04E-2</v>
      </c>
    </row>
    <row r="383" spans="2:4" ht="15.75" customHeight="1" x14ac:dyDescent="0.2">
      <c r="B383" s="76" t="s">
        <v>299</v>
      </c>
      <c r="C383" s="92">
        <v>88350</v>
      </c>
      <c r="D383" s="92">
        <v>5.8099999999999999E-2</v>
      </c>
    </row>
    <row r="384" spans="2:4" ht="15.75" customHeight="1" x14ac:dyDescent="0.2">
      <c r="B384" s="76" t="s">
        <v>300</v>
      </c>
      <c r="C384" s="92">
        <v>33822</v>
      </c>
      <c r="D384" s="92">
        <v>2.2200000000000001E-2</v>
      </c>
    </row>
    <row r="385" spans="2:5" ht="15.75" customHeight="1" x14ac:dyDescent="0.2">
      <c r="B385" s="76" t="s">
        <v>301</v>
      </c>
      <c r="C385" s="92">
        <v>1154559.72</v>
      </c>
      <c r="D385" s="92">
        <v>0.75929999999999997</v>
      </c>
    </row>
    <row r="386" spans="2:5" ht="15.75" customHeight="1" x14ac:dyDescent="0.2">
      <c r="B386" s="76" t="s">
        <v>302</v>
      </c>
      <c r="C386" s="92">
        <v>3749</v>
      </c>
      <c r="D386" s="92">
        <v>2.5000000000000001E-3</v>
      </c>
    </row>
    <row r="387" spans="2:5" ht="15.75" customHeight="1" x14ac:dyDescent="0.2">
      <c r="B387" s="76" t="s">
        <v>303</v>
      </c>
      <c r="C387" s="92">
        <v>19926.189999999999</v>
      </c>
      <c r="D387" s="92">
        <v>1.3100000000000001E-2</v>
      </c>
    </row>
    <row r="388" spans="2:5" ht="15.75" customHeight="1" x14ac:dyDescent="0.2">
      <c r="B388" s="76" t="s">
        <v>304</v>
      </c>
      <c r="C388" s="92">
        <v>61160.18</v>
      </c>
      <c r="D388" s="92">
        <v>4.02E-2</v>
      </c>
    </row>
    <row r="389" spans="2:5" ht="15.75" customHeight="1" x14ac:dyDescent="0.2">
      <c r="B389" s="76" t="s">
        <v>305</v>
      </c>
      <c r="C389" s="92">
        <v>115839.13</v>
      </c>
      <c r="D389" s="92">
        <v>7.6200000000000004E-2</v>
      </c>
    </row>
    <row r="390" spans="2:5" ht="15.75" customHeight="1" x14ac:dyDescent="0.2">
      <c r="B390" s="76" t="s">
        <v>306</v>
      </c>
      <c r="C390" s="92">
        <v>163978.63</v>
      </c>
      <c r="D390" s="92">
        <v>0.10780000000000001</v>
      </c>
    </row>
    <row r="391" spans="2:5" ht="15.75" customHeight="1" x14ac:dyDescent="0.2">
      <c r="B391" s="77" t="s">
        <v>307</v>
      </c>
      <c r="C391" s="93">
        <v>385905.55</v>
      </c>
      <c r="D391" s="93">
        <v>0.25380000000000003</v>
      </c>
    </row>
    <row r="392" spans="2:5" ht="15.75" customHeight="1" x14ac:dyDescent="0.2">
      <c r="B392" s="96" t="s">
        <v>308</v>
      </c>
      <c r="C392" s="97">
        <f>SUM(C292:C391)</f>
        <v>152052488.97999999</v>
      </c>
      <c r="D392" s="98">
        <v>100</v>
      </c>
    </row>
    <row r="393" spans="2:5" ht="15.75" customHeight="1" x14ac:dyDescent="0.2"/>
    <row r="395" spans="2:5" x14ac:dyDescent="0.2">
      <c r="B395" s="73" t="s">
        <v>309</v>
      </c>
    </row>
    <row r="397" spans="2:5" ht="28.5" customHeight="1" x14ac:dyDescent="0.2">
      <c r="B397" s="74" t="s">
        <v>310</v>
      </c>
      <c r="C397" s="75" t="s">
        <v>45</v>
      </c>
      <c r="D397" s="21" t="s">
        <v>46</v>
      </c>
      <c r="E397" s="99" t="s">
        <v>311</v>
      </c>
    </row>
    <row r="398" spans="2:5" ht="14.25" x14ac:dyDescent="0.2">
      <c r="B398" s="76" t="s">
        <v>312</v>
      </c>
      <c r="C398" s="92">
        <v>758542</v>
      </c>
      <c r="D398" s="92">
        <v>758542</v>
      </c>
      <c r="E398" s="25">
        <f>+C398-D398</f>
        <v>0</v>
      </c>
    </row>
    <row r="399" spans="2:5" ht="14.25" x14ac:dyDescent="0.2">
      <c r="B399" s="76" t="s">
        <v>313</v>
      </c>
      <c r="C399" s="92">
        <v>-1750000</v>
      </c>
      <c r="D399" s="92">
        <v>-1750000</v>
      </c>
      <c r="E399" s="25">
        <f t="shared" ref="E399:E414" si="5">+C399-D399</f>
        <v>0</v>
      </c>
    </row>
    <row r="400" spans="2:5" ht="14.25" x14ac:dyDescent="0.2">
      <c r="B400" s="76" t="s">
        <v>314</v>
      </c>
      <c r="C400" s="92">
        <v>0</v>
      </c>
      <c r="D400" s="92">
        <v>-4509888.6500000004</v>
      </c>
      <c r="E400" s="25">
        <f t="shared" si="5"/>
        <v>4509888.6500000004</v>
      </c>
    </row>
    <row r="401" spans="2:5" ht="14.25" x14ac:dyDescent="0.2">
      <c r="B401" s="76" t="s">
        <v>315</v>
      </c>
      <c r="C401" s="92">
        <v>-276.44</v>
      </c>
      <c r="D401" s="92">
        <v>-276.44</v>
      </c>
      <c r="E401" s="25">
        <f t="shared" si="5"/>
        <v>0</v>
      </c>
    </row>
    <row r="402" spans="2:5" ht="14.25" x14ac:dyDescent="0.2">
      <c r="B402" s="76" t="s">
        <v>316</v>
      </c>
      <c r="C402" s="92">
        <v>-263000</v>
      </c>
      <c r="D402" s="92">
        <v>-263000</v>
      </c>
      <c r="E402" s="25">
        <f t="shared" si="5"/>
        <v>0</v>
      </c>
    </row>
    <row r="403" spans="2:5" ht="14.25" x14ac:dyDescent="0.2">
      <c r="B403" s="76" t="s">
        <v>317</v>
      </c>
      <c r="C403" s="92">
        <v>-59439159.840000004</v>
      </c>
      <c r="D403" s="92">
        <v>-59439159.840000004</v>
      </c>
      <c r="E403" s="25">
        <f t="shared" si="5"/>
        <v>0</v>
      </c>
    </row>
    <row r="404" spans="2:5" ht="14.25" x14ac:dyDescent="0.2">
      <c r="B404" s="76" t="s">
        <v>318</v>
      </c>
      <c r="C404" s="92">
        <v>-241192594.63</v>
      </c>
      <c r="D404" s="92">
        <v>-241192594.63</v>
      </c>
      <c r="E404" s="25">
        <f t="shared" si="5"/>
        <v>0</v>
      </c>
    </row>
    <row r="405" spans="2:5" ht="14.25" x14ac:dyDescent="0.2">
      <c r="B405" s="76" t="s">
        <v>319</v>
      </c>
      <c r="C405" s="92">
        <v>-4709685</v>
      </c>
      <c r="D405" s="92">
        <v>-4709685</v>
      </c>
      <c r="E405" s="25">
        <f t="shared" si="5"/>
        <v>0</v>
      </c>
    </row>
    <row r="406" spans="2:5" ht="14.25" x14ac:dyDescent="0.2">
      <c r="B406" s="76" t="s">
        <v>320</v>
      </c>
      <c r="C406" s="92">
        <v>-14012145.800000001</v>
      </c>
      <c r="D406" s="92">
        <v>-14012145.800000001</v>
      </c>
      <c r="E406" s="25">
        <f t="shared" si="5"/>
        <v>0</v>
      </c>
    </row>
    <row r="407" spans="2:5" ht="14.25" x14ac:dyDescent="0.2">
      <c r="B407" s="76" t="s">
        <v>321</v>
      </c>
      <c r="C407" s="92">
        <v>-34862403.259999998</v>
      </c>
      <c r="D407" s="92">
        <v>-34862403.259999998</v>
      </c>
      <c r="E407" s="25">
        <f t="shared" si="5"/>
        <v>0</v>
      </c>
    </row>
    <row r="408" spans="2:5" ht="14.25" x14ac:dyDescent="0.2">
      <c r="B408" s="76" t="s">
        <v>322</v>
      </c>
      <c r="C408" s="92">
        <v>-20686201.850000001</v>
      </c>
      <c r="D408" s="92">
        <v>-20686201.850000001</v>
      </c>
      <c r="E408" s="25">
        <f t="shared" si="5"/>
        <v>0</v>
      </c>
    </row>
    <row r="409" spans="2:5" ht="14.25" x14ac:dyDescent="0.2">
      <c r="B409" s="76" t="s">
        <v>323</v>
      </c>
      <c r="C409" s="92">
        <v>-35498000</v>
      </c>
      <c r="D409" s="92">
        <v>-35498000</v>
      </c>
      <c r="E409" s="25">
        <f t="shared" si="5"/>
        <v>0</v>
      </c>
    </row>
    <row r="410" spans="2:5" ht="14.25" x14ac:dyDescent="0.2">
      <c r="B410" s="76" t="s">
        <v>324</v>
      </c>
      <c r="C410" s="92">
        <v>-14805506.550000001</v>
      </c>
      <c r="D410" s="92">
        <v>-14805506.550000001</v>
      </c>
      <c r="E410" s="25">
        <f t="shared" si="5"/>
        <v>0</v>
      </c>
    </row>
    <row r="411" spans="2:5" ht="14.25" x14ac:dyDescent="0.2">
      <c r="B411" s="76" t="s">
        <v>325</v>
      </c>
      <c r="C411" s="92">
        <v>-14399573.91</v>
      </c>
      <c r="D411" s="92">
        <v>-14399573.91</v>
      </c>
      <c r="E411" s="25">
        <f t="shared" si="5"/>
        <v>0</v>
      </c>
    </row>
    <row r="412" spans="2:5" ht="14.25" x14ac:dyDescent="0.2">
      <c r="B412" s="76" t="s">
        <v>326</v>
      </c>
      <c r="C412" s="92">
        <v>11739962.789999999</v>
      </c>
      <c r="D412" s="92">
        <v>11739962.789999999</v>
      </c>
      <c r="E412" s="25">
        <f t="shared" si="5"/>
        <v>0</v>
      </c>
    </row>
    <row r="413" spans="2:5" ht="14.25" x14ac:dyDescent="0.2">
      <c r="B413" s="76" t="s">
        <v>327</v>
      </c>
      <c r="C413" s="92">
        <v>-6143321.2400000002</v>
      </c>
      <c r="D413" s="92">
        <v>-6143321.2400000002</v>
      </c>
      <c r="E413" s="25"/>
    </row>
    <row r="414" spans="2:5" x14ac:dyDescent="0.2">
      <c r="B414" s="51" t="s">
        <v>328</v>
      </c>
      <c r="C414" s="100">
        <f>SUM(C398:C413)</f>
        <v>-435263363.73000002</v>
      </c>
      <c r="D414" s="100">
        <f>SUM(D398:D413)</f>
        <v>-439773252.38000005</v>
      </c>
      <c r="E414" s="25">
        <f t="shared" si="5"/>
        <v>4509888.6500000358</v>
      </c>
    </row>
    <row r="415" spans="2:5" ht="19.5" customHeight="1" x14ac:dyDescent="0.2">
      <c r="C415" s="30">
        <f>+C414</f>
        <v>-435263363.73000002</v>
      </c>
      <c r="D415" s="30">
        <f>+D414</f>
        <v>-439773252.38000005</v>
      </c>
      <c r="E415" s="30">
        <f>+E414</f>
        <v>4509888.6500000358</v>
      </c>
    </row>
    <row r="416" spans="2:5" x14ac:dyDescent="0.2">
      <c r="C416" s="101"/>
      <c r="D416" s="101"/>
      <c r="E416" s="101"/>
    </row>
    <row r="417" spans="2:5" x14ac:dyDescent="0.2">
      <c r="C417" s="101"/>
      <c r="D417" s="101"/>
      <c r="E417" s="101"/>
    </row>
    <row r="418" spans="2:5" x14ac:dyDescent="0.2">
      <c r="C418" s="101"/>
      <c r="D418" s="101"/>
      <c r="E418" s="101"/>
    </row>
    <row r="419" spans="2:5" x14ac:dyDescent="0.2">
      <c r="C419" s="101"/>
      <c r="D419" s="101"/>
      <c r="E419" s="101"/>
    </row>
    <row r="421" spans="2:5" ht="27" customHeight="1" x14ac:dyDescent="0.2">
      <c r="B421" s="74" t="s">
        <v>329</v>
      </c>
      <c r="C421" s="75" t="s">
        <v>45</v>
      </c>
      <c r="D421" s="21" t="s">
        <v>46</v>
      </c>
      <c r="E421" s="99" t="s">
        <v>311</v>
      </c>
    </row>
    <row r="422" spans="2:5" ht="14.25" x14ac:dyDescent="0.2">
      <c r="B422" s="76" t="s">
        <v>330</v>
      </c>
      <c r="C422" s="92">
        <v>-943942.61</v>
      </c>
      <c r="D422" s="92">
        <v>6427881.29</v>
      </c>
      <c r="E422" s="25">
        <f>+D422-C422</f>
        <v>7371823.9000000004</v>
      </c>
    </row>
    <row r="423" spans="2:5" ht="14.25" x14ac:dyDescent="0.2">
      <c r="B423" s="76" t="s">
        <v>331</v>
      </c>
      <c r="C423" s="92">
        <v>2218782.21</v>
      </c>
      <c r="D423" s="92">
        <v>2218782.21</v>
      </c>
      <c r="E423" s="25">
        <f t="shared" ref="E423:E454" si="6">+D423-C423</f>
        <v>0</v>
      </c>
    </row>
    <row r="424" spans="2:5" ht="14.25" x14ac:dyDescent="0.2">
      <c r="B424" s="76" t="s">
        <v>332</v>
      </c>
      <c r="C424" s="92">
        <v>-1283409.3600000001</v>
      </c>
      <c r="D424" s="92">
        <v>-1281737.3600000001</v>
      </c>
      <c r="E424" s="25">
        <f t="shared" si="6"/>
        <v>1672</v>
      </c>
    </row>
    <row r="425" spans="2:5" ht="14.25" x14ac:dyDescent="0.2">
      <c r="B425" s="76" t="s">
        <v>333</v>
      </c>
      <c r="C425" s="92">
        <v>4782923.5999999996</v>
      </c>
      <c r="D425" s="92">
        <v>4782923.5999999996</v>
      </c>
      <c r="E425" s="25">
        <f t="shared" si="6"/>
        <v>0</v>
      </c>
    </row>
    <row r="426" spans="2:5" ht="14.25" x14ac:dyDescent="0.2">
      <c r="B426" s="76" t="s">
        <v>334</v>
      </c>
      <c r="C426" s="92">
        <v>13065355.58</v>
      </c>
      <c r="D426" s="92">
        <v>13065355.58</v>
      </c>
      <c r="E426" s="25">
        <f t="shared" si="6"/>
        <v>0</v>
      </c>
    </row>
    <row r="427" spans="2:5" ht="14.25" x14ac:dyDescent="0.2">
      <c r="B427" s="76" t="s">
        <v>335</v>
      </c>
      <c r="C427" s="92">
        <v>12662592.15</v>
      </c>
      <c r="D427" s="92">
        <v>12662706.15</v>
      </c>
      <c r="E427" s="25">
        <f t="shared" si="6"/>
        <v>114</v>
      </c>
    </row>
    <row r="428" spans="2:5" ht="14.25" x14ac:dyDescent="0.2">
      <c r="B428" s="76" t="s">
        <v>336</v>
      </c>
      <c r="C428" s="92">
        <v>22267687.530000001</v>
      </c>
      <c r="D428" s="92">
        <v>22267687.530000001</v>
      </c>
      <c r="E428" s="25">
        <f t="shared" si="6"/>
        <v>0</v>
      </c>
    </row>
    <row r="429" spans="2:5" ht="14.25" x14ac:dyDescent="0.2">
      <c r="B429" s="76" t="s">
        <v>337</v>
      </c>
      <c r="C429" s="92">
        <v>20788247.489999998</v>
      </c>
      <c r="D429" s="92">
        <v>20788247.489999998</v>
      </c>
      <c r="E429" s="25">
        <f t="shared" si="6"/>
        <v>0</v>
      </c>
    </row>
    <row r="430" spans="2:5" ht="14.25" x14ac:dyDescent="0.2">
      <c r="B430" s="76" t="s">
        <v>338</v>
      </c>
      <c r="C430" s="92">
        <v>26074085.829999998</v>
      </c>
      <c r="D430" s="92">
        <v>26074085.829999998</v>
      </c>
      <c r="E430" s="25">
        <f t="shared" si="6"/>
        <v>0</v>
      </c>
    </row>
    <row r="431" spans="2:5" ht="14.25" x14ac:dyDescent="0.2">
      <c r="B431" s="76" t="s">
        <v>339</v>
      </c>
      <c r="C431" s="92">
        <v>45948511.789999999</v>
      </c>
      <c r="D431" s="92">
        <v>46008535.789999999</v>
      </c>
      <c r="E431" s="25">
        <f t="shared" si="6"/>
        <v>60024</v>
      </c>
    </row>
    <row r="432" spans="2:5" ht="14.25" x14ac:dyDescent="0.2">
      <c r="B432" s="76" t="s">
        <v>340</v>
      </c>
      <c r="C432" s="92">
        <v>6995508.79</v>
      </c>
      <c r="D432" s="92">
        <v>7073508.79</v>
      </c>
      <c r="E432" s="25">
        <f t="shared" si="6"/>
        <v>78000</v>
      </c>
    </row>
    <row r="433" spans="2:5" ht="14.25" x14ac:dyDescent="0.2">
      <c r="B433" s="76" t="s">
        <v>341</v>
      </c>
      <c r="C433" s="92">
        <v>45146664.119999997</v>
      </c>
      <c r="D433" s="92">
        <v>45285477.299999997</v>
      </c>
      <c r="E433" s="25">
        <f t="shared" si="6"/>
        <v>138813.1799999997</v>
      </c>
    </row>
    <row r="434" spans="2:5" ht="14.25" x14ac:dyDescent="0.2">
      <c r="B434" s="76" t="s">
        <v>342</v>
      </c>
      <c r="C434" s="92">
        <v>10197886.5</v>
      </c>
      <c r="D434" s="92">
        <v>10839715.449999999</v>
      </c>
      <c r="E434" s="25">
        <f t="shared" si="6"/>
        <v>641828.94999999925</v>
      </c>
    </row>
    <row r="435" spans="2:5" ht="14.25" x14ac:dyDescent="0.2">
      <c r="B435" s="76" t="s">
        <v>343</v>
      </c>
      <c r="C435" s="92">
        <v>16383249.859999999</v>
      </c>
      <c r="D435" s="92">
        <v>16403129.060000001</v>
      </c>
      <c r="E435" s="25">
        <f t="shared" si="6"/>
        <v>19879.200000001118</v>
      </c>
    </row>
    <row r="436" spans="2:5" ht="14.25" x14ac:dyDescent="0.2">
      <c r="B436" s="76" t="s">
        <v>344</v>
      </c>
      <c r="C436" s="92">
        <v>11830740.470000001</v>
      </c>
      <c r="D436" s="92">
        <v>11835970.460000001</v>
      </c>
      <c r="E436" s="25">
        <f t="shared" si="6"/>
        <v>5229.9900000002235</v>
      </c>
    </row>
    <row r="437" spans="2:5" ht="14.25" x14ac:dyDescent="0.2">
      <c r="B437" s="76" t="s">
        <v>345</v>
      </c>
      <c r="C437" s="92">
        <v>6171359.2199999997</v>
      </c>
      <c r="D437" s="92">
        <v>6249772.9800000004</v>
      </c>
      <c r="E437" s="25">
        <f t="shared" si="6"/>
        <v>78413.760000000708</v>
      </c>
    </row>
    <row r="438" spans="2:5" ht="14.25" x14ac:dyDescent="0.2">
      <c r="B438" s="76" t="s">
        <v>346</v>
      </c>
      <c r="C438" s="92">
        <v>0</v>
      </c>
      <c r="D438" s="92">
        <v>11987591.220000001</v>
      </c>
      <c r="E438" s="25">
        <f t="shared" si="6"/>
        <v>11987591.220000001</v>
      </c>
    </row>
    <row r="439" spans="2:5" ht="14.25" x14ac:dyDescent="0.2">
      <c r="B439" s="76" t="s">
        <v>347</v>
      </c>
      <c r="C439" s="92">
        <v>-3151492.64</v>
      </c>
      <c r="D439" s="92">
        <v>-3151492.64</v>
      </c>
      <c r="E439" s="25">
        <f t="shared" si="6"/>
        <v>0</v>
      </c>
    </row>
    <row r="440" spans="2:5" ht="14.25" x14ac:dyDescent="0.2">
      <c r="B440" s="76" t="s">
        <v>348</v>
      </c>
      <c r="C440" s="92">
        <v>-50955960.579999998</v>
      </c>
      <c r="D440" s="92">
        <v>-51569776.420000002</v>
      </c>
      <c r="E440" s="25">
        <f t="shared" si="6"/>
        <v>-613815.84000000358</v>
      </c>
    </row>
    <row r="441" spans="2:5" ht="14.25" x14ac:dyDescent="0.2">
      <c r="B441" s="76" t="s">
        <v>349</v>
      </c>
      <c r="C441" s="92">
        <v>-12386351.48</v>
      </c>
      <c r="D441" s="92">
        <v>-12386351.48</v>
      </c>
      <c r="E441" s="25">
        <f t="shared" si="6"/>
        <v>0</v>
      </c>
    </row>
    <row r="442" spans="2:5" ht="14.25" x14ac:dyDescent="0.2">
      <c r="B442" s="76" t="s">
        <v>350</v>
      </c>
      <c r="C442" s="92">
        <v>-58691617.689999998</v>
      </c>
      <c r="D442" s="92">
        <v>-58691617.689999998</v>
      </c>
      <c r="E442" s="25">
        <f t="shared" si="6"/>
        <v>0</v>
      </c>
    </row>
    <row r="443" spans="2:5" ht="14.25" x14ac:dyDescent="0.2">
      <c r="B443" s="76" t="s">
        <v>351</v>
      </c>
      <c r="C443" s="92">
        <v>-2081918.5</v>
      </c>
      <c r="D443" s="92">
        <v>-2081918.5</v>
      </c>
      <c r="E443" s="25">
        <f t="shared" si="6"/>
        <v>0</v>
      </c>
    </row>
    <row r="444" spans="2:5" ht="14.25" x14ac:dyDescent="0.2">
      <c r="B444" s="76" t="s">
        <v>352</v>
      </c>
      <c r="C444" s="92">
        <v>-5123799.76</v>
      </c>
      <c r="D444" s="92">
        <v>-5123799.76</v>
      </c>
      <c r="E444" s="25">
        <f t="shared" si="6"/>
        <v>0</v>
      </c>
    </row>
    <row r="445" spans="2:5" ht="14.25" x14ac:dyDescent="0.2">
      <c r="B445" s="76" t="s">
        <v>353</v>
      </c>
      <c r="C445" s="92">
        <v>-1906053.82</v>
      </c>
      <c r="D445" s="92">
        <v>-1906053.82</v>
      </c>
      <c r="E445" s="25">
        <f t="shared" si="6"/>
        <v>0</v>
      </c>
    </row>
    <row r="446" spans="2:5" ht="14.25" x14ac:dyDescent="0.2">
      <c r="B446" s="76" t="s">
        <v>354</v>
      </c>
      <c r="C446" s="92">
        <v>-80003.899999999994</v>
      </c>
      <c r="D446" s="92">
        <v>-80003.899999999994</v>
      </c>
      <c r="E446" s="25">
        <f t="shared" si="6"/>
        <v>0</v>
      </c>
    </row>
    <row r="447" spans="2:5" ht="14.25" x14ac:dyDescent="0.2">
      <c r="B447" s="76" t="s">
        <v>355</v>
      </c>
      <c r="C447" s="92">
        <v>-199171.73</v>
      </c>
      <c r="D447" s="92">
        <v>-199171.73</v>
      </c>
      <c r="E447" s="25">
        <f t="shared" si="6"/>
        <v>0</v>
      </c>
    </row>
    <row r="448" spans="2:5" ht="14.25" x14ac:dyDescent="0.2">
      <c r="B448" s="76" t="s">
        <v>356</v>
      </c>
      <c r="C448" s="92">
        <v>-430853.67</v>
      </c>
      <c r="D448" s="92">
        <v>-829853.63</v>
      </c>
      <c r="E448" s="25">
        <f>+D448-C448</f>
        <v>-398999.96</v>
      </c>
    </row>
    <row r="449" spans="2:5" ht="14.25" x14ac:dyDescent="0.2">
      <c r="B449" s="76" t="s">
        <v>357</v>
      </c>
      <c r="C449" s="92">
        <v>0</v>
      </c>
      <c r="D449" s="92">
        <v>-1178888.3500000001</v>
      </c>
      <c r="E449" s="25">
        <f t="shared" si="6"/>
        <v>-1178888.3500000001</v>
      </c>
    </row>
    <row r="450" spans="2:5" ht="14.25" x14ac:dyDescent="0.2">
      <c r="B450" s="76" t="s">
        <v>358</v>
      </c>
      <c r="C450" s="92">
        <v>0</v>
      </c>
      <c r="D450" s="92">
        <v>-1575040.24</v>
      </c>
      <c r="E450" s="25">
        <f t="shared" si="6"/>
        <v>-1575040.24</v>
      </c>
    </row>
    <row r="451" spans="2:5" ht="14.25" x14ac:dyDescent="0.2">
      <c r="B451" s="76" t="s">
        <v>359</v>
      </c>
      <c r="C451" s="92">
        <v>0</v>
      </c>
      <c r="D451" s="92">
        <v>-569239.48</v>
      </c>
      <c r="E451" s="25">
        <f t="shared" si="6"/>
        <v>-569239.48</v>
      </c>
    </row>
    <row r="452" spans="2:5" ht="14.25" x14ac:dyDescent="0.2">
      <c r="B452" s="76" t="s">
        <v>360</v>
      </c>
      <c r="C452" s="92">
        <v>0</v>
      </c>
      <c r="D452" s="92">
        <v>-4293096</v>
      </c>
      <c r="E452" s="25">
        <f t="shared" si="6"/>
        <v>-4293096</v>
      </c>
    </row>
    <row r="453" spans="2:5" ht="14.25" x14ac:dyDescent="0.2">
      <c r="B453" s="76" t="s">
        <v>361</v>
      </c>
      <c r="C453" s="92">
        <v>-342664.58</v>
      </c>
      <c r="D453" s="92">
        <v>-342664.58</v>
      </c>
      <c r="E453" s="25">
        <f t="shared" si="6"/>
        <v>0</v>
      </c>
    </row>
    <row r="454" spans="2:5" ht="14.25" x14ac:dyDescent="0.2">
      <c r="B454" s="77" t="s">
        <v>362</v>
      </c>
      <c r="C454" s="92">
        <v>107900297.43000001</v>
      </c>
      <c r="D454" s="92">
        <v>112282783.86</v>
      </c>
      <c r="E454" s="25">
        <f t="shared" si="6"/>
        <v>4382486.4299999923</v>
      </c>
    </row>
    <row r="455" spans="2:5" x14ac:dyDescent="0.2">
      <c r="B455" s="102" t="s">
        <v>363</v>
      </c>
      <c r="C455" s="55">
        <f>+C454</f>
        <v>107900297.43000001</v>
      </c>
      <c r="D455" s="55">
        <f t="shared" ref="D455:E455" si="7">+D454</f>
        <v>112282783.86</v>
      </c>
      <c r="E455" s="55">
        <f t="shared" si="7"/>
        <v>4382486.4299999923</v>
      </c>
    </row>
    <row r="459" spans="2:5" x14ac:dyDescent="0.2">
      <c r="B459" s="73" t="s">
        <v>364</v>
      </c>
    </row>
    <row r="461" spans="2:5" ht="30.75" customHeight="1" x14ac:dyDescent="0.2">
      <c r="B461" s="74" t="s">
        <v>365</v>
      </c>
      <c r="C461" s="75" t="s">
        <v>45</v>
      </c>
      <c r="D461" s="21" t="s">
        <v>46</v>
      </c>
      <c r="E461" s="21" t="s">
        <v>47</v>
      </c>
    </row>
    <row r="462" spans="2:5" ht="14.25" x14ac:dyDescent="0.2">
      <c r="B462" s="76" t="s">
        <v>366</v>
      </c>
      <c r="C462" s="92">
        <v>12273</v>
      </c>
      <c r="D462" s="92">
        <v>13223</v>
      </c>
      <c r="E462" s="58">
        <v>950</v>
      </c>
    </row>
    <row r="463" spans="2:5" ht="14.25" x14ac:dyDescent="0.2">
      <c r="B463" s="76" t="s">
        <v>367</v>
      </c>
      <c r="C463" s="92">
        <v>235252.25</v>
      </c>
      <c r="D463" s="92">
        <v>298167.77</v>
      </c>
      <c r="E463" s="58">
        <v>62915.519999999997</v>
      </c>
    </row>
    <row r="464" spans="2:5" ht="14.25" x14ac:dyDescent="0.2">
      <c r="B464" s="76" t="s">
        <v>368</v>
      </c>
      <c r="C464" s="92">
        <v>237101.29</v>
      </c>
      <c r="D464" s="92">
        <v>1272758.3600000001</v>
      </c>
      <c r="E464" s="58">
        <v>1035657.07</v>
      </c>
    </row>
    <row r="465" spans="2:5" ht="14.25" x14ac:dyDescent="0.2">
      <c r="B465" s="76" t="s">
        <v>369</v>
      </c>
      <c r="C465" s="92">
        <v>4467944.0599999996</v>
      </c>
      <c r="D465" s="92">
        <v>0</v>
      </c>
      <c r="E465" s="58">
        <v>-4467944.0599999996</v>
      </c>
    </row>
    <row r="466" spans="2:5" ht="14.25" x14ac:dyDescent="0.2">
      <c r="B466" s="76" t="s">
        <v>370</v>
      </c>
      <c r="C466" s="92">
        <v>2898633.48</v>
      </c>
      <c r="D466" s="92">
        <v>0</v>
      </c>
      <c r="E466" s="58">
        <v>-2898633.48</v>
      </c>
    </row>
    <row r="467" spans="2:5" ht="14.25" x14ac:dyDescent="0.2">
      <c r="B467" s="76" t="s">
        <v>371</v>
      </c>
      <c r="C467" s="92">
        <v>3673098.01</v>
      </c>
      <c r="D467" s="92">
        <v>0</v>
      </c>
      <c r="E467" s="58">
        <v>-3673098.01</v>
      </c>
    </row>
    <row r="468" spans="2:5" ht="14.25" x14ac:dyDescent="0.2">
      <c r="B468" s="76" t="s">
        <v>372</v>
      </c>
      <c r="C468" s="92">
        <v>1508697.13</v>
      </c>
      <c r="D468" s="92">
        <v>10124.99</v>
      </c>
      <c r="E468" s="58">
        <v>-1498572.14</v>
      </c>
    </row>
    <row r="469" spans="2:5" ht="14.25" x14ac:dyDescent="0.2">
      <c r="B469" s="76" t="s">
        <v>373</v>
      </c>
      <c r="C469" s="92">
        <v>2</v>
      </c>
      <c r="D469" s="92">
        <v>0</v>
      </c>
      <c r="E469" s="58">
        <v>-2</v>
      </c>
    </row>
    <row r="470" spans="2:5" ht="14.25" x14ac:dyDescent="0.2">
      <c r="B470" s="76" t="s">
        <v>374</v>
      </c>
      <c r="C470" s="103">
        <v>0</v>
      </c>
      <c r="D470" s="92">
        <v>600084.79</v>
      </c>
      <c r="E470" s="58">
        <v>600084.79</v>
      </c>
    </row>
    <row r="471" spans="2:5" ht="14.25" x14ac:dyDescent="0.2">
      <c r="B471" s="76" t="s">
        <v>375</v>
      </c>
      <c r="C471" s="103">
        <v>0</v>
      </c>
      <c r="D471" s="92">
        <v>16526.900000000001</v>
      </c>
      <c r="E471" s="58">
        <v>16526.900000000001</v>
      </c>
    </row>
    <row r="472" spans="2:5" ht="14.25" x14ac:dyDescent="0.2">
      <c r="B472" s="76" t="s">
        <v>376</v>
      </c>
      <c r="C472" s="103">
        <v>0</v>
      </c>
      <c r="D472" s="92">
        <v>256084.05</v>
      </c>
      <c r="E472" s="58">
        <v>256084.05</v>
      </c>
    </row>
    <row r="473" spans="2:5" ht="14.25" x14ac:dyDescent="0.2">
      <c r="B473" s="76" t="s">
        <v>377</v>
      </c>
      <c r="C473" s="103">
        <v>0</v>
      </c>
      <c r="D473" s="92">
        <v>391926.86</v>
      </c>
      <c r="E473" s="58">
        <v>391926.86</v>
      </c>
    </row>
    <row r="474" spans="2:5" ht="14.25" x14ac:dyDescent="0.2">
      <c r="B474" s="76" t="s">
        <v>378</v>
      </c>
      <c r="C474" s="103">
        <v>0</v>
      </c>
      <c r="D474" s="92">
        <v>567140.56000000006</v>
      </c>
      <c r="E474" s="58">
        <v>567140.56000000006</v>
      </c>
    </row>
    <row r="475" spans="2:5" ht="14.25" x14ac:dyDescent="0.2">
      <c r="B475" s="76" t="s">
        <v>379</v>
      </c>
      <c r="C475" s="92">
        <v>752010.7</v>
      </c>
      <c r="D475" s="92">
        <v>0</v>
      </c>
      <c r="E475" s="58">
        <v>-752010.7</v>
      </c>
    </row>
    <row r="476" spans="2:5" ht="14.25" x14ac:dyDescent="0.2">
      <c r="B476" s="76" t="s">
        <v>380</v>
      </c>
      <c r="C476" s="92">
        <v>3943340.8</v>
      </c>
      <c r="D476" s="92">
        <v>4582867.3</v>
      </c>
      <c r="E476" s="58">
        <v>639526.5</v>
      </c>
    </row>
    <row r="477" spans="2:5" ht="14.25" x14ac:dyDescent="0.2">
      <c r="B477" s="76" t="s">
        <v>381</v>
      </c>
      <c r="C477" s="92">
        <v>3633357.13</v>
      </c>
      <c r="D477" s="92">
        <v>3464894.93</v>
      </c>
      <c r="E477" s="58">
        <v>-168462.2</v>
      </c>
    </row>
    <row r="478" spans="2:5" ht="14.25" x14ac:dyDescent="0.2">
      <c r="B478" s="76" t="s">
        <v>382</v>
      </c>
      <c r="C478" s="92">
        <v>1248886.33</v>
      </c>
      <c r="D478" s="92">
        <v>593813.61</v>
      </c>
      <c r="E478" s="58">
        <v>-655072.72</v>
      </c>
    </row>
    <row r="479" spans="2:5" ht="14.25" x14ac:dyDescent="0.2">
      <c r="B479" s="76" t="s">
        <v>383</v>
      </c>
      <c r="C479" s="92">
        <v>530970.26</v>
      </c>
      <c r="D479" s="92">
        <v>531541.13</v>
      </c>
      <c r="E479" s="58">
        <v>570.87</v>
      </c>
    </row>
    <row r="480" spans="2:5" ht="14.25" x14ac:dyDescent="0.2">
      <c r="B480" s="77" t="s">
        <v>384</v>
      </c>
      <c r="C480" s="93">
        <v>23141566.440000001</v>
      </c>
      <c r="D480" s="93">
        <v>12599154.25</v>
      </c>
      <c r="E480" s="58">
        <v>-10542412.189999999</v>
      </c>
    </row>
    <row r="481" spans="2:5" ht="21.75" customHeight="1" x14ac:dyDescent="0.2">
      <c r="B481" s="104" t="s">
        <v>385</v>
      </c>
      <c r="C481" s="105">
        <f>+C480</f>
        <v>23141566.440000001</v>
      </c>
      <c r="D481" s="105">
        <f t="shared" ref="D481:E481" si="8">+D480</f>
        <v>12599154.25</v>
      </c>
      <c r="E481" s="105">
        <f t="shared" si="8"/>
        <v>-10542412.189999999</v>
      </c>
    </row>
    <row r="484" spans="2:5" ht="24" customHeight="1" x14ac:dyDescent="0.2">
      <c r="B484" s="74" t="s">
        <v>386</v>
      </c>
      <c r="C484" s="75" t="s">
        <v>47</v>
      </c>
      <c r="D484" s="21" t="s">
        <v>387</v>
      </c>
    </row>
    <row r="485" spans="2:5" x14ac:dyDescent="0.2">
      <c r="B485" s="24"/>
      <c r="C485" s="50"/>
      <c r="D485" s="25"/>
    </row>
    <row r="486" spans="2:5" x14ac:dyDescent="0.2">
      <c r="B486" s="24" t="s">
        <v>388</v>
      </c>
      <c r="C486" s="39">
        <f>+C487</f>
        <v>1514860.24</v>
      </c>
      <c r="D486" s="25"/>
    </row>
    <row r="487" spans="2:5" x14ac:dyDescent="0.2">
      <c r="B487" s="32" t="s">
        <v>389</v>
      </c>
      <c r="C487" s="58">
        <v>1514860.24</v>
      </c>
      <c r="D487" s="25"/>
    </row>
    <row r="488" spans="2:5" x14ac:dyDescent="0.2">
      <c r="B488" s="24" t="s">
        <v>61</v>
      </c>
      <c r="C488" s="39">
        <f>SUM(C489:C492)</f>
        <v>6060642.9199999999</v>
      </c>
      <c r="D488" s="25"/>
    </row>
    <row r="489" spans="2:5" x14ac:dyDescent="0.2">
      <c r="B489" s="32" t="s">
        <v>390</v>
      </c>
      <c r="C489" s="58">
        <v>4467766.5999999996</v>
      </c>
      <c r="D489" s="25"/>
    </row>
    <row r="490" spans="2:5" ht="14.25" x14ac:dyDescent="0.2">
      <c r="B490" s="76" t="s">
        <v>391</v>
      </c>
      <c r="C490" s="58">
        <v>416300.21</v>
      </c>
      <c r="D490" s="25"/>
    </row>
    <row r="491" spans="2:5" ht="14.25" x14ac:dyDescent="0.2">
      <c r="B491" s="76" t="s">
        <v>392</v>
      </c>
      <c r="C491" s="58">
        <v>365207.71</v>
      </c>
      <c r="D491" s="25"/>
    </row>
    <row r="492" spans="2:5" x14ac:dyDescent="0.2">
      <c r="B492" s="62" t="s">
        <v>393</v>
      </c>
      <c r="C492" s="58">
        <v>811368.4</v>
      </c>
      <c r="D492" s="25"/>
    </row>
    <row r="493" spans="2:5" ht="18" customHeight="1" x14ac:dyDescent="0.2">
      <c r="C493" s="30">
        <f>+C486+C488</f>
        <v>7575503.1600000001</v>
      </c>
      <c r="D493" s="21"/>
    </row>
    <row r="498" spans="2:4" x14ac:dyDescent="0.2">
      <c r="B498" s="5" t="s">
        <v>394</v>
      </c>
      <c r="C498" s="74" t="s">
        <v>395</v>
      </c>
    </row>
    <row r="499" spans="2:4" x14ac:dyDescent="0.2">
      <c r="C499" s="106"/>
    </row>
    <row r="500" spans="2:4" x14ac:dyDescent="0.2">
      <c r="C500" s="106"/>
    </row>
    <row r="501" spans="2:4" ht="25.5" x14ac:dyDescent="0.2">
      <c r="B501" s="74" t="s">
        <v>396</v>
      </c>
      <c r="C501" s="74"/>
      <c r="D501" s="107"/>
    </row>
    <row r="502" spans="2:4" x14ac:dyDescent="0.2">
      <c r="B502" s="108"/>
      <c r="C502" s="108"/>
      <c r="D502" s="109"/>
    </row>
    <row r="503" spans="2:4" x14ac:dyDescent="0.2">
      <c r="B503" s="99" t="s">
        <v>397</v>
      </c>
      <c r="C503" s="99" t="s">
        <v>45</v>
      </c>
      <c r="D503" s="99" t="s">
        <v>46</v>
      </c>
    </row>
    <row r="504" spans="2:4" ht="25.5" x14ac:dyDescent="0.2">
      <c r="B504" s="110" t="s">
        <v>398</v>
      </c>
      <c r="C504" s="111">
        <f>SUM(C505+C515)</f>
        <v>0</v>
      </c>
      <c r="D504" s="111">
        <f>SUM(D505+D515)</f>
        <v>6553234.9199999999</v>
      </c>
    </row>
    <row r="505" spans="2:4" ht="25.5" x14ac:dyDescent="0.2">
      <c r="B505" s="112" t="s">
        <v>399</v>
      </c>
      <c r="C505" s="111">
        <v>0</v>
      </c>
      <c r="D505" s="111">
        <f>+D510+D513+D527</f>
        <v>6553234.9199999999</v>
      </c>
    </row>
    <row r="506" spans="2:4" ht="25.5" x14ac:dyDescent="0.2">
      <c r="B506" s="112" t="s">
        <v>400</v>
      </c>
      <c r="C506" s="111">
        <v>0</v>
      </c>
      <c r="D506" s="111">
        <v>0</v>
      </c>
    </row>
    <row r="507" spans="2:4" ht="25.5" x14ac:dyDescent="0.2">
      <c r="B507" s="112" t="s">
        <v>401</v>
      </c>
      <c r="C507" s="111">
        <v>0</v>
      </c>
      <c r="D507" s="111">
        <v>0</v>
      </c>
    </row>
    <row r="508" spans="2:4" x14ac:dyDescent="0.2">
      <c r="B508" s="112" t="s">
        <v>402</v>
      </c>
      <c r="C508" s="111">
        <v>0</v>
      </c>
      <c r="D508" s="111">
        <v>0</v>
      </c>
    </row>
    <row r="509" spans="2:4" x14ac:dyDescent="0.2">
      <c r="B509" s="112" t="s">
        <v>403</v>
      </c>
      <c r="C509" s="111">
        <v>0</v>
      </c>
      <c r="D509" s="111">
        <v>0</v>
      </c>
    </row>
    <row r="510" spans="2:4" x14ac:dyDescent="0.2">
      <c r="B510" s="112" t="s">
        <v>404</v>
      </c>
      <c r="C510" s="111">
        <v>0</v>
      </c>
      <c r="D510" s="113">
        <v>6553234.9199999999</v>
      </c>
    </row>
    <row r="511" spans="2:4" x14ac:dyDescent="0.2">
      <c r="B511" s="112" t="s">
        <v>405</v>
      </c>
      <c r="C511" s="111">
        <v>0</v>
      </c>
      <c r="D511" s="111">
        <v>0</v>
      </c>
    </row>
    <row r="512" spans="2:4" x14ac:dyDescent="0.2">
      <c r="B512" s="112" t="s">
        <v>406</v>
      </c>
      <c r="C512" s="111">
        <v>0</v>
      </c>
      <c r="D512" s="111">
        <v>0</v>
      </c>
    </row>
    <row r="513" spans="2:4" ht="25.5" x14ac:dyDescent="0.2">
      <c r="B513" s="112" t="s">
        <v>407</v>
      </c>
      <c r="C513" s="111">
        <v>0</v>
      </c>
      <c r="D513" s="111">
        <v>0</v>
      </c>
    </row>
    <row r="514" spans="2:4" x14ac:dyDescent="0.2">
      <c r="B514" s="112" t="s">
        <v>408</v>
      </c>
      <c r="C514" s="111">
        <v>0</v>
      </c>
      <c r="D514" s="111">
        <v>0</v>
      </c>
    </row>
    <row r="515" spans="2:4" x14ac:dyDescent="0.2">
      <c r="B515" s="112" t="s">
        <v>409</v>
      </c>
      <c r="C515" s="111">
        <v>0</v>
      </c>
      <c r="D515" s="111">
        <v>0</v>
      </c>
    </row>
    <row r="516" spans="2:4" x14ac:dyDescent="0.2">
      <c r="B516" s="112" t="s">
        <v>410</v>
      </c>
      <c r="C516" s="111">
        <v>0</v>
      </c>
      <c r="D516" s="111">
        <v>0</v>
      </c>
    </row>
    <row r="517" spans="2:4" x14ac:dyDescent="0.2">
      <c r="B517" s="112" t="s">
        <v>411</v>
      </c>
      <c r="C517" s="111">
        <v>0</v>
      </c>
      <c r="D517" s="111">
        <v>0</v>
      </c>
    </row>
    <row r="518" spans="2:4" ht="25.5" x14ac:dyDescent="0.2">
      <c r="B518" s="112" t="s">
        <v>412</v>
      </c>
      <c r="C518" s="111">
        <v>0</v>
      </c>
      <c r="D518" s="111">
        <v>0</v>
      </c>
    </row>
    <row r="519" spans="2:4" ht="25.5" x14ac:dyDescent="0.2">
      <c r="B519" s="112" t="s">
        <v>413</v>
      </c>
      <c r="C519" s="111">
        <v>0</v>
      </c>
      <c r="D519" s="114">
        <v>0</v>
      </c>
    </row>
    <row r="520" spans="2:4" ht="25.5" x14ac:dyDescent="0.2">
      <c r="B520" s="112" t="s">
        <v>414</v>
      </c>
      <c r="C520" s="111">
        <v>0</v>
      </c>
      <c r="D520" s="114">
        <v>0</v>
      </c>
    </row>
    <row r="521" spans="2:4" ht="25.5" x14ac:dyDescent="0.2">
      <c r="B521" s="112" t="s">
        <v>415</v>
      </c>
      <c r="C521" s="111">
        <v>0</v>
      </c>
      <c r="D521" s="114">
        <v>0</v>
      </c>
    </row>
    <row r="522" spans="2:4" ht="25.5" x14ac:dyDescent="0.2">
      <c r="B522" s="112" t="s">
        <v>416</v>
      </c>
      <c r="C522" s="111">
        <v>0</v>
      </c>
      <c r="D522" s="114">
        <v>0</v>
      </c>
    </row>
    <row r="523" spans="2:4" ht="25.5" x14ac:dyDescent="0.2">
      <c r="B523" s="112" t="s">
        <v>417</v>
      </c>
      <c r="C523" s="111">
        <v>0</v>
      </c>
      <c r="D523" s="114">
        <v>0</v>
      </c>
    </row>
    <row r="524" spans="2:4" ht="25.5" x14ac:dyDescent="0.2">
      <c r="B524" s="112" t="s">
        <v>417</v>
      </c>
      <c r="C524" s="111">
        <v>0</v>
      </c>
      <c r="D524" s="114">
        <v>0</v>
      </c>
    </row>
    <row r="525" spans="2:4" x14ac:dyDescent="0.2">
      <c r="B525" s="112" t="s">
        <v>418</v>
      </c>
      <c r="C525" s="111">
        <v>0</v>
      </c>
      <c r="D525" s="111">
        <v>0</v>
      </c>
    </row>
    <row r="526" spans="2:4" x14ac:dyDescent="0.2">
      <c r="B526" s="112" t="s">
        <v>418</v>
      </c>
      <c r="C526" s="111">
        <v>0</v>
      </c>
      <c r="D526" s="114">
        <v>0</v>
      </c>
    </row>
    <row r="527" spans="2:4" x14ac:dyDescent="0.2">
      <c r="B527" s="112" t="s">
        <v>419</v>
      </c>
      <c r="C527" s="111">
        <v>0</v>
      </c>
      <c r="D527" s="111">
        <v>0</v>
      </c>
    </row>
    <row r="528" spans="2:4" x14ac:dyDescent="0.2">
      <c r="B528" s="112" t="s">
        <v>420</v>
      </c>
      <c r="C528" s="111">
        <v>0</v>
      </c>
      <c r="D528" s="114">
        <v>0</v>
      </c>
    </row>
    <row r="529" spans="2:4" x14ac:dyDescent="0.2">
      <c r="B529" s="112" t="s">
        <v>421</v>
      </c>
      <c r="C529" s="111">
        <v>0</v>
      </c>
      <c r="D529" s="114">
        <v>0</v>
      </c>
    </row>
    <row r="530" spans="2:4" x14ac:dyDescent="0.2">
      <c r="B530" s="112" t="s">
        <v>422</v>
      </c>
      <c r="C530" s="111">
        <v>0</v>
      </c>
      <c r="D530" s="114">
        <v>0</v>
      </c>
    </row>
    <row r="531" spans="2:4" ht="25.5" x14ac:dyDescent="0.2">
      <c r="B531" s="112" t="s">
        <v>423</v>
      </c>
      <c r="C531" s="111">
        <v>0</v>
      </c>
      <c r="D531" s="114">
        <v>0</v>
      </c>
    </row>
    <row r="532" spans="2:4" ht="25.5" x14ac:dyDescent="0.2">
      <c r="B532" s="112" t="s">
        <v>424</v>
      </c>
      <c r="C532" s="111">
        <v>0</v>
      </c>
      <c r="D532" s="114">
        <v>0</v>
      </c>
    </row>
    <row r="533" spans="2:4" x14ac:dyDescent="0.2">
      <c r="B533" s="112" t="s">
        <v>425</v>
      </c>
      <c r="C533" s="111">
        <v>0</v>
      </c>
      <c r="D533" s="114">
        <v>0</v>
      </c>
    </row>
    <row r="534" spans="2:4" x14ac:dyDescent="0.2">
      <c r="B534" s="112" t="s">
        <v>426</v>
      </c>
      <c r="C534" s="111">
        <v>0</v>
      </c>
      <c r="D534" s="114">
        <v>0</v>
      </c>
    </row>
    <row r="535" spans="2:4" x14ac:dyDescent="0.2">
      <c r="B535" s="112" t="s">
        <v>427</v>
      </c>
      <c r="C535" s="111">
        <v>0</v>
      </c>
      <c r="D535" s="114">
        <v>0.38</v>
      </c>
    </row>
    <row r="536" spans="2:4" x14ac:dyDescent="0.2">
      <c r="B536" s="110" t="s">
        <v>428</v>
      </c>
      <c r="C536" s="111">
        <v>0</v>
      </c>
      <c r="D536" s="111">
        <v>0</v>
      </c>
    </row>
    <row r="537" spans="2:4" x14ac:dyDescent="0.2">
      <c r="B537" s="112" t="s">
        <v>429</v>
      </c>
      <c r="C537" s="111">
        <v>0</v>
      </c>
      <c r="D537" s="111">
        <v>0</v>
      </c>
    </row>
    <row r="538" spans="2:4" x14ac:dyDescent="0.2">
      <c r="B538" s="115" t="s">
        <v>430</v>
      </c>
      <c r="C538" s="116">
        <v>0</v>
      </c>
      <c r="D538" s="117">
        <v>0</v>
      </c>
    </row>
    <row r="539" spans="2:4" x14ac:dyDescent="0.2">
      <c r="C539" s="106"/>
    </row>
    <row r="541" spans="2:4" x14ac:dyDescent="0.2">
      <c r="B541" s="13" t="s">
        <v>431</v>
      </c>
    </row>
    <row r="542" spans="2:4" ht="12" customHeight="1" x14ac:dyDescent="0.2">
      <c r="B542" s="13" t="s">
        <v>432</v>
      </c>
    </row>
    <row r="543" spans="2:4" x14ac:dyDescent="0.2">
      <c r="B543" s="118"/>
      <c r="C543" s="118"/>
      <c r="D543" s="118"/>
    </row>
    <row r="544" spans="2:4" x14ac:dyDescent="0.2">
      <c r="B544" s="119" t="s">
        <v>433</v>
      </c>
      <c r="C544" s="120"/>
      <c r="D544" s="121"/>
    </row>
    <row r="545" spans="2:4" x14ac:dyDescent="0.2">
      <c r="B545" s="122" t="s">
        <v>434</v>
      </c>
      <c r="C545" s="123"/>
      <c r="D545" s="124"/>
    </row>
    <row r="546" spans="2:4" x14ac:dyDescent="0.2">
      <c r="B546" s="125" t="s">
        <v>435</v>
      </c>
      <c r="C546" s="126"/>
      <c r="D546" s="127"/>
    </row>
    <row r="547" spans="2:4" x14ac:dyDescent="0.2">
      <c r="B547" s="128" t="s">
        <v>436</v>
      </c>
      <c r="C547" s="129"/>
      <c r="D547" s="130">
        <v>150134451.87</v>
      </c>
    </row>
    <row r="548" spans="2:4" x14ac:dyDescent="0.2">
      <c r="B548" s="131"/>
      <c r="C548" s="131"/>
      <c r="D548" s="18"/>
    </row>
    <row r="549" spans="2:4" x14ac:dyDescent="0.2">
      <c r="B549" s="132" t="s">
        <v>437</v>
      </c>
      <c r="C549" s="132"/>
      <c r="D549" s="133">
        <f>SUM(D550:D554)</f>
        <v>20396.21</v>
      </c>
    </row>
    <row r="550" spans="2:4" x14ac:dyDescent="0.2">
      <c r="B550" s="134" t="s">
        <v>438</v>
      </c>
      <c r="C550" s="134"/>
      <c r="D550" s="135" t="s">
        <v>439</v>
      </c>
    </row>
    <row r="551" spans="2:4" x14ac:dyDescent="0.2">
      <c r="B551" s="134" t="s">
        <v>440</v>
      </c>
      <c r="C551" s="134"/>
      <c r="D551" s="135" t="s">
        <v>439</v>
      </c>
    </row>
    <row r="552" spans="2:4" x14ac:dyDescent="0.2">
      <c r="B552" s="134" t="s">
        <v>441</v>
      </c>
      <c r="C552" s="134"/>
      <c r="D552" s="135" t="s">
        <v>439</v>
      </c>
    </row>
    <row r="553" spans="2:4" x14ac:dyDescent="0.2">
      <c r="B553" s="134" t="s">
        <v>442</v>
      </c>
      <c r="C553" s="134"/>
      <c r="D553" s="136">
        <v>20396.21</v>
      </c>
    </row>
    <row r="554" spans="2:4" x14ac:dyDescent="0.2">
      <c r="B554" s="137" t="s">
        <v>443</v>
      </c>
      <c r="C554" s="138"/>
      <c r="D554" s="139">
        <v>0</v>
      </c>
    </row>
    <row r="555" spans="2:4" x14ac:dyDescent="0.2">
      <c r="B555" s="131"/>
      <c r="C555" s="131"/>
      <c r="D555" s="18"/>
    </row>
    <row r="556" spans="2:4" x14ac:dyDescent="0.2">
      <c r="B556" s="132" t="s">
        <v>444</v>
      </c>
      <c r="C556" s="132"/>
      <c r="D556" s="140">
        <f>SUM(D557:D560)</f>
        <v>4509888.6500000004</v>
      </c>
    </row>
    <row r="557" spans="2:4" x14ac:dyDescent="0.2">
      <c r="B557" s="134" t="s">
        <v>445</v>
      </c>
      <c r="C557" s="134"/>
      <c r="D557" s="135" t="s">
        <v>439</v>
      </c>
    </row>
    <row r="558" spans="2:4" x14ac:dyDescent="0.2">
      <c r="B558" s="134" t="s">
        <v>446</v>
      </c>
      <c r="C558" s="134"/>
      <c r="D558" s="135" t="s">
        <v>439</v>
      </c>
    </row>
    <row r="559" spans="2:4" x14ac:dyDescent="0.2">
      <c r="B559" s="134" t="s">
        <v>447</v>
      </c>
      <c r="C559" s="134"/>
      <c r="D559" s="135" t="s">
        <v>439</v>
      </c>
    </row>
    <row r="560" spans="2:4" x14ac:dyDescent="0.2">
      <c r="B560" s="141" t="s">
        <v>448</v>
      </c>
      <c r="C560" s="142"/>
      <c r="D560" s="143">
        <v>4509888.6500000004</v>
      </c>
    </row>
    <row r="561" spans="2:4" x14ac:dyDescent="0.2">
      <c r="B561" s="131"/>
      <c r="C561" s="131"/>
    </row>
    <row r="562" spans="2:4" x14ac:dyDescent="0.2">
      <c r="B562" s="144" t="s">
        <v>449</v>
      </c>
      <c r="C562" s="144"/>
      <c r="D562" s="140">
        <f>+D547+D549-D556</f>
        <v>145644959.43000001</v>
      </c>
    </row>
    <row r="563" spans="2:4" x14ac:dyDescent="0.2">
      <c r="B563" s="5"/>
      <c r="C563" s="5"/>
      <c r="D563" s="5"/>
    </row>
    <row r="564" spans="2:4" x14ac:dyDescent="0.2">
      <c r="B564" s="5"/>
      <c r="C564" s="5"/>
      <c r="D564" s="5"/>
    </row>
    <row r="565" spans="2:4" x14ac:dyDescent="0.2">
      <c r="B565" s="5"/>
      <c r="C565" s="5"/>
      <c r="D565" s="5"/>
    </row>
    <row r="566" spans="2:4" x14ac:dyDescent="0.2">
      <c r="B566" s="5"/>
      <c r="C566" s="5"/>
      <c r="D566" s="5"/>
    </row>
    <row r="567" spans="2:4" x14ac:dyDescent="0.2">
      <c r="B567" s="119" t="s">
        <v>450</v>
      </c>
      <c r="C567" s="120"/>
      <c r="D567" s="121"/>
    </row>
    <row r="568" spans="2:4" x14ac:dyDescent="0.2">
      <c r="B568" s="122" t="s">
        <v>451</v>
      </c>
      <c r="C568" s="123"/>
      <c r="D568" s="124"/>
    </row>
    <row r="569" spans="2:4" x14ac:dyDescent="0.2">
      <c r="B569" s="125" t="s">
        <v>435</v>
      </c>
      <c r="C569" s="126"/>
      <c r="D569" s="127"/>
    </row>
    <row r="570" spans="2:4" x14ac:dyDescent="0.2">
      <c r="B570" s="128" t="s">
        <v>452</v>
      </c>
      <c r="C570" s="129"/>
      <c r="D570" s="145">
        <v>153074757.22</v>
      </c>
    </row>
    <row r="571" spans="2:4" x14ac:dyDescent="0.2">
      <c r="B571" s="131"/>
      <c r="C571" s="131"/>
    </row>
    <row r="572" spans="2:4" x14ac:dyDescent="0.2">
      <c r="B572" s="146" t="s">
        <v>453</v>
      </c>
      <c r="C572" s="146"/>
      <c r="D572" s="147">
        <f>SUM(D573:D592)</f>
        <v>7575503.1600000001</v>
      </c>
    </row>
    <row r="573" spans="2:4" x14ac:dyDescent="0.2">
      <c r="B573" s="134" t="s">
        <v>454</v>
      </c>
      <c r="C573" s="134"/>
      <c r="D573" s="148">
        <v>0</v>
      </c>
    </row>
    <row r="574" spans="2:4" x14ac:dyDescent="0.2">
      <c r="B574" s="134" t="s">
        <v>455</v>
      </c>
      <c r="C574" s="134"/>
      <c r="D574" s="148">
        <v>0</v>
      </c>
    </row>
    <row r="575" spans="2:4" x14ac:dyDescent="0.2">
      <c r="B575" s="134" t="s">
        <v>456</v>
      </c>
      <c r="C575" s="134"/>
      <c r="D575" s="149">
        <v>4467766.5999999996</v>
      </c>
    </row>
    <row r="576" spans="2:4" x14ac:dyDescent="0.2">
      <c r="B576" s="134" t="s">
        <v>457</v>
      </c>
      <c r="C576" s="134"/>
      <c r="D576" s="149">
        <v>416300.21</v>
      </c>
    </row>
    <row r="577" spans="2:4" x14ac:dyDescent="0.2">
      <c r="B577" s="137" t="s">
        <v>458</v>
      </c>
      <c r="C577" s="138"/>
      <c r="D577" s="149">
        <v>365207.71</v>
      </c>
    </row>
    <row r="578" spans="2:4" x14ac:dyDescent="0.2">
      <c r="B578" s="137" t="s">
        <v>459</v>
      </c>
      <c r="C578" s="138"/>
      <c r="D578" s="148">
        <v>0</v>
      </c>
    </row>
    <row r="579" spans="2:4" x14ac:dyDescent="0.2">
      <c r="B579" s="137" t="s">
        <v>460</v>
      </c>
      <c r="C579" s="138"/>
      <c r="D579" s="148">
        <v>0</v>
      </c>
    </row>
    <row r="580" spans="2:4" x14ac:dyDescent="0.2">
      <c r="B580" s="137" t="s">
        <v>461</v>
      </c>
      <c r="C580" s="138"/>
      <c r="D580" s="149">
        <v>811368.4</v>
      </c>
    </row>
    <row r="581" spans="2:4" x14ac:dyDescent="0.2">
      <c r="B581" s="137" t="s">
        <v>462</v>
      </c>
      <c r="C581" s="138"/>
      <c r="D581" s="148">
        <v>0</v>
      </c>
    </row>
    <row r="582" spans="2:4" x14ac:dyDescent="0.2">
      <c r="B582" s="137" t="s">
        <v>463</v>
      </c>
      <c r="C582" s="138"/>
      <c r="D582" s="148">
        <v>0</v>
      </c>
    </row>
    <row r="583" spans="2:4" x14ac:dyDescent="0.2">
      <c r="B583" s="137" t="s">
        <v>464</v>
      </c>
      <c r="C583" s="138"/>
      <c r="D583" s="148">
        <v>0</v>
      </c>
    </row>
    <row r="584" spans="2:4" x14ac:dyDescent="0.2">
      <c r="B584" s="137" t="s">
        <v>465</v>
      </c>
      <c r="C584" s="138"/>
      <c r="D584" s="148">
        <v>0</v>
      </c>
    </row>
    <row r="585" spans="2:4" x14ac:dyDescent="0.2">
      <c r="B585" s="137" t="s">
        <v>466</v>
      </c>
      <c r="C585" s="138"/>
      <c r="D585" s="149">
        <v>1514860.24</v>
      </c>
    </row>
    <row r="586" spans="2:4" x14ac:dyDescent="0.2">
      <c r="B586" s="137" t="s">
        <v>467</v>
      </c>
      <c r="C586" s="138"/>
      <c r="D586" s="148">
        <v>0</v>
      </c>
    </row>
    <row r="587" spans="2:4" x14ac:dyDescent="0.2">
      <c r="B587" s="137" t="s">
        <v>468</v>
      </c>
      <c r="C587" s="138"/>
      <c r="D587" s="148">
        <v>0</v>
      </c>
    </row>
    <row r="588" spans="2:4" x14ac:dyDescent="0.2">
      <c r="B588" s="137" t="s">
        <v>469</v>
      </c>
      <c r="C588" s="138"/>
      <c r="D588" s="148">
        <v>0</v>
      </c>
    </row>
    <row r="589" spans="2:4" x14ac:dyDescent="0.2">
      <c r="B589" s="137" t="s">
        <v>470</v>
      </c>
      <c r="C589" s="138"/>
      <c r="D589" s="148">
        <v>0</v>
      </c>
    </row>
    <row r="590" spans="2:4" x14ac:dyDescent="0.2">
      <c r="B590" s="137" t="s">
        <v>471</v>
      </c>
      <c r="C590" s="138"/>
      <c r="D590" s="148">
        <v>0</v>
      </c>
    </row>
    <row r="591" spans="2:4" ht="12.75" customHeight="1" x14ac:dyDescent="0.2">
      <c r="B591" s="137" t="s">
        <v>472</v>
      </c>
      <c r="C591" s="138"/>
      <c r="D591" s="148">
        <v>0</v>
      </c>
    </row>
    <row r="592" spans="2:4" x14ac:dyDescent="0.2">
      <c r="B592" s="150" t="s">
        <v>473</v>
      </c>
      <c r="C592" s="151"/>
      <c r="D592" s="148">
        <v>0</v>
      </c>
    </row>
    <row r="593" spans="2:4" x14ac:dyDescent="0.2">
      <c r="B593" s="131"/>
      <c r="C593" s="131"/>
    </row>
    <row r="594" spans="2:4" x14ac:dyDescent="0.2">
      <c r="B594" s="146" t="s">
        <v>474</v>
      </c>
      <c r="C594" s="146"/>
      <c r="D594" s="147">
        <f>SUM(D595:D601)</f>
        <v>6553234.9199999999</v>
      </c>
    </row>
    <row r="595" spans="2:4" x14ac:dyDescent="0.2">
      <c r="B595" s="134" t="s">
        <v>399</v>
      </c>
      <c r="C595" s="134"/>
      <c r="D595" s="149">
        <v>6553234.9199999999</v>
      </c>
    </row>
    <row r="596" spans="2:4" x14ac:dyDescent="0.2">
      <c r="B596" s="134" t="s">
        <v>408</v>
      </c>
      <c r="C596" s="134"/>
      <c r="D596" s="148">
        <v>0</v>
      </c>
    </row>
    <row r="597" spans="2:4" x14ac:dyDescent="0.2">
      <c r="B597" s="134" t="s">
        <v>411</v>
      </c>
      <c r="C597" s="134"/>
      <c r="D597" s="148">
        <v>0</v>
      </c>
    </row>
    <row r="598" spans="2:4" x14ac:dyDescent="0.2">
      <c r="B598" s="134" t="s">
        <v>417</v>
      </c>
      <c r="C598" s="134"/>
      <c r="D598" s="148">
        <v>0</v>
      </c>
    </row>
    <row r="599" spans="2:4" x14ac:dyDescent="0.2">
      <c r="B599" s="134" t="s">
        <v>418</v>
      </c>
      <c r="C599" s="134"/>
      <c r="D599" s="148">
        <v>0</v>
      </c>
    </row>
    <row r="600" spans="2:4" x14ac:dyDescent="0.2">
      <c r="B600" s="134" t="s">
        <v>475</v>
      </c>
      <c r="C600" s="134"/>
      <c r="D600" s="148">
        <v>0</v>
      </c>
    </row>
    <row r="601" spans="2:4" x14ac:dyDescent="0.2">
      <c r="B601" s="150" t="s">
        <v>476</v>
      </c>
      <c r="C601" s="151"/>
      <c r="D601" s="148">
        <v>0</v>
      </c>
    </row>
    <row r="602" spans="2:4" x14ac:dyDescent="0.2">
      <c r="B602" s="131"/>
      <c r="C602" s="131"/>
    </row>
    <row r="603" spans="2:4" x14ac:dyDescent="0.2">
      <c r="B603" s="152" t="s">
        <v>477</v>
      </c>
      <c r="D603" s="147">
        <f>+D570-D572+D594</f>
        <v>152052488.97999999</v>
      </c>
    </row>
    <row r="610" spans="2:5" x14ac:dyDescent="0.2">
      <c r="B610" s="153" t="s">
        <v>478</v>
      </c>
      <c r="C610" s="153"/>
      <c r="D610" s="153"/>
      <c r="E610" s="153"/>
    </row>
    <row r="611" spans="2:5" x14ac:dyDescent="0.2">
      <c r="B611" s="154"/>
      <c r="C611" s="154"/>
      <c r="D611" s="154"/>
      <c r="E611" s="154"/>
    </row>
    <row r="612" spans="2:5" ht="21" customHeight="1" x14ac:dyDescent="0.2">
      <c r="B612" s="65" t="s">
        <v>479</v>
      </c>
      <c r="C612" s="66" t="s">
        <v>45</v>
      </c>
      <c r="D612" s="91" t="s">
        <v>46</v>
      </c>
      <c r="E612" s="91" t="s">
        <v>47</v>
      </c>
    </row>
    <row r="613" spans="2:5" x14ac:dyDescent="0.2">
      <c r="B613" s="155" t="s">
        <v>480</v>
      </c>
      <c r="C613" s="156"/>
      <c r="D613" s="157"/>
      <c r="E613" s="156"/>
    </row>
    <row r="614" spans="2:5" x14ac:dyDescent="0.2">
      <c r="B614" s="158" t="s">
        <v>481</v>
      </c>
      <c r="C614" s="159">
        <v>0</v>
      </c>
      <c r="D614" s="160">
        <v>0</v>
      </c>
      <c r="E614" s="159">
        <v>0</v>
      </c>
    </row>
    <row r="615" spans="2:5" ht="12" customHeight="1" x14ac:dyDescent="0.2">
      <c r="B615" s="158" t="s">
        <v>482</v>
      </c>
      <c r="C615" s="159">
        <v>0</v>
      </c>
      <c r="D615" s="160">
        <v>0</v>
      </c>
      <c r="E615" s="159">
        <v>0</v>
      </c>
    </row>
    <row r="616" spans="2:5" ht="12" customHeight="1" x14ac:dyDescent="0.2">
      <c r="B616" s="158" t="s">
        <v>483</v>
      </c>
      <c r="C616" s="159">
        <v>0</v>
      </c>
      <c r="D616" s="160">
        <v>0</v>
      </c>
      <c r="E616" s="159">
        <v>0</v>
      </c>
    </row>
    <row r="617" spans="2:5" ht="12" customHeight="1" x14ac:dyDescent="0.2">
      <c r="B617" s="158" t="s">
        <v>484</v>
      </c>
      <c r="C617" s="159">
        <v>0</v>
      </c>
      <c r="D617" s="160">
        <v>0</v>
      </c>
      <c r="E617" s="159">
        <v>0</v>
      </c>
    </row>
    <row r="618" spans="2:5" ht="21" customHeight="1" x14ac:dyDescent="0.2">
      <c r="B618" s="158" t="s">
        <v>485</v>
      </c>
      <c r="C618" s="159">
        <v>0</v>
      </c>
      <c r="D618" s="160">
        <v>0</v>
      </c>
      <c r="E618" s="159">
        <v>0</v>
      </c>
    </row>
    <row r="619" spans="2:5" x14ac:dyDescent="0.2">
      <c r="B619" s="158" t="s">
        <v>486</v>
      </c>
      <c r="C619" s="159">
        <v>0</v>
      </c>
      <c r="D619" s="160">
        <v>0</v>
      </c>
      <c r="E619" s="159">
        <v>0</v>
      </c>
    </row>
    <row r="620" spans="2:5" x14ac:dyDescent="0.2">
      <c r="B620" s="158" t="s">
        <v>487</v>
      </c>
      <c r="C620" s="159">
        <v>0</v>
      </c>
      <c r="D620" s="160">
        <v>0</v>
      </c>
      <c r="E620" s="159">
        <v>0</v>
      </c>
    </row>
    <row r="621" spans="2:5" x14ac:dyDescent="0.2">
      <c r="B621" s="158" t="s">
        <v>488</v>
      </c>
      <c r="C621" s="159">
        <v>0</v>
      </c>
      <c r="D621" s="160">
        <v>0</v>
      </c>
      <c r="E621" s="159">
        <v>0</v>
      </c>
    </row>
    <row r="622" spans="2:5" x14ac:dyDescent="0.2">
      <c r="B622" s="158" t="s">
        <v>489</v>
      </c>
      <c r="C622" s="159">
        <v>0</v>
      </c>
      <c r="D622" s="160">
        <v>0</v>
      </c>
      <c r="E622" s="159">
        <v>0</v>
      </c>
    </row>
    <row r="623" spans="2:5" x14ac:dyDescent="0.2">
      <c r="B623" s="158" t="s">
        <v>490</v>
      </c>
      <c r="C623" s="159">
        <v>0</v>
      </c>
      <c r="D623" s="160">
        <v>0</v>
      </c>
      <c r="E623" s="159">
        <v>0</v>
      </c>
    </row>
    <row r="624" spans="2:5" x14ac:dyDescent="0.2">
      <c r="B624" s="158" t="s">
        <v>491</v>
      </c>
      <c r="C624" s="159">
        <v>0</v>
      </c>
      <c r="D624" s="160">
        <v>0</v>
      </c>
      <c r="E624" s="159">
        <v>0</v>
      </c>
    </row>
    <row r="625" spans="2:5" x14ac:dyDescent="0.2">
      <c r="B625" s="158" t="s">
        <v>492</v>
      </c>
      <c r="C625" s="159">
        <v>0</v>
      </c>
      <c r="D625" s="160">
        <v>0</v>
      </c>
      <c r="E625" s="159">
        <v>0</v>
      </c>
    </row>
    <row r="626" spans="2:5" x14ac:dyDescent="0.2">
      <c r="B626" s="158" t="s">
        <v>493</v>
      </c>
      <c r="C626" s="159">
        <v>0</v>
      </c>
      <c r="D626" s="160">
        <v>0</v>
      </c>
      <c r="E626" s="159">
        <v>0</v>
      </c>
    </row>
    <row r="627" spans="2:5" x14ac:dyDescent="0.2">
      <c r="B627" s="158" t="s">
        <v>494</v>
      </c>
      <c r="C627" s="159">
        <v>0</v>
      </c>
      <c r="D627" s="160">
        <v>0</v>
      </c>
      <c r="E627" s="159">
        <v>0</v>
      </c>
    </row>
    <row r="628" spans="2:5" x14ac:dyDescent="0.2">
      <c r="B628" s="158" t="s">
        <v>495</v>
      </c>
      <c r="C628" s="159">
        <v>0</v>
      </c>
      <c r="D628" s="160">
        <v>0</v>
      </c>
      <c r="E628" s="159">
        <v>0</v>
      </c>
    </row>
    <row r="629" spans="2:5" x14ac:dyDescent="0.2">
      <c r="B629" s="158" t="s">
        <v>496</v>
      </c>
      <c r="C629" s="159">
        <v>0</v>
      </c>
      <c r="D629" s="160">
        <v>0</v>
      </c>
      <c r="E629" s="159">
        <v>0</v>
      </c>
    </row>
    <row r="630" spans="2:5" x14ac:dyDescent="0.2">
      <c r="B630" s="158" t="s">
        <v>497</v>
      </c>
      <c r="C630" s="159">
        <v>0</v>
      </c>
      <c r="D630" s="160">
        <v>0</v>
      </c>
      <c r="E630" s="159">
        <v>0</v>
      </c>
    </row>
    <row r="631" spans="2:5" x14ac:dyDescent="0.2">
      <c r="B631" s="158" t="s">
        <v>498</v>
      </c>
      <c r="C631" s="159">
        <v>0</v>
      </c>
      <c r="D631" s="160">
        <v>0</v>
      </c>
      <c r="E631" s="159">
        <v>0</v>
      </c>
    </row>
    <row r="632" spans="2:5" x14ac:dyDescent="0.2">
      <c r="B632" s="158" t="s">
        <v>499</v>
      </c>
      <c r="C632" s="159">
        <v>0</v>
      </c>
      <c r="D632" s="160">
        <v>0</v>
      </c>
      <c r="E632" s="159">
        <v>0</v>
      </c>
    </row>
    <row r="633" spans="2:5" x14ac:dyDescent="0.2">
      <c r="B633" s="158" t="s">
        <v>500</v>
      </c>
      <c r="C633" s="159">
        <v>0</v>
      </c>
      <c r="D633" s="160">
        <v>0</v>
      </c>
      <c r="E633" s="159">
        <v>0</v>
      </c>
    </row>
    <row r="634" spans="2:5" x14ac:dyDescent="0.2">
      <c r="B634" s="158" t="s">
        <v>501</v>
      </c>
      <c r="C634" s="159">
        <v>0</v>
      </c>
      <c r="D634" s="160">
        <v>0</v>
      </c>
      <c r="E634" s="159">
        <v>0</v>
      </c>
    </row>
    <row r="635" spans="2:5" x14ac:dyDescent="0.2">
      <c r="B635" s="158" t="s">
        <v>502</v>
      </c>
      <c r="C635" s="159">
        <v>0</v>
      </c>
      <c r="D635" s="160">
        <v>0</v>
      </c>
      <c r="E635" s="159">
        <v>0</v>
      </c>
    </row>
    <row r="636" spans="2:5" x14ac:dyDescent="0.2">
      <c r="B636" s="158" t="s">
        <v>503</v>
      </c>
      <c r="C636" s="159">
        <v>0</v>
      </c>
      <c r="D636" s="160">
        <v>0</v>
      </c>
      <c r="E636" s="159">
        <v>0</v>
      </c>
    </row>
    <row r="637" spans="2:5" x14ac:dyDescent="0.2">
      <c r="B637" s="158" t="s">
        <v>504</v>
      </c>
      <c r="C637" s="159">
        <v>0</v>
      </c>
      <c r="D637" s="160">
        <v>0</v>
      </c>
      <c r="E637" s="159">
        <v>0</v>
      </c>
    </row>
    <row r="638" spans="2:5" x14ac:dyDescent="0.2">
      <c r="B638" s="158" t="s">
        <v>505</v>
      </c>
      <c r="C638" s="159">
        <v>0</v>
      </c>
      <c r="D638" s="160">
        <v>0</v>
      </c>
      <c r="E638" s="159">
        <v>0</v>
      </c>
    </row>
    <row r="639" spans="2:5" x14ac:dyDescent="0.2">
      <c r="B639" s="158" t="s">
        <v>506</v>
      </c>
      <c r="C639" s="159">
        <v>0</v>
      </c>
      <c r="D639" s="160">
        <v>0</v>
      </c>
      <c r="E639" s="159">
        <v>0</v>
      </c>
    </row>
    <row r="640" spans="2:5" x14ac:dyDescent="0.2">
      <c r="B640" s="158" t="s">
        <v>507</v>
      </c>
      <c r="C640" s="159">
        <v>0</v>
      </c>
      <c r="D640" s="160">
        <v>0</v>
      </c>
      <c r="E640" s="159">
        <v>0</v>
      </c>
    </row>
    <row r="641" spans="2:5" x14ac:dyDescent="0.2">
      <c r="B641" s="158" t="s">
        <v>508</v>
      </c>
      <c r="C641" s="159">
        <v>0</v>
      </c>
      <c r="D641" s="160">
        <v>0</v>
      </c>
      <c r="E641" s="159">
        <v>0</v>
      </c>
    </row>
    <row r="642" spans="2:5" x14ac:dyDescent="0.2">
      <c r="B642" s="161" t="s">
        <v>509</v>
      </c>
      <c r="C642" s="162"/>
      <c r="D642" s="163"/>
      <c r="E642" s="162"/>
    </row>
    <row r="643" spans="2:5" x14ac:dyDescent="0.2">
      <c r="B643" s="158" t="s">
        <v>510</v>
      </c>
      <c r="C643" s="159">
        <v>0</v>
      </c>
      <c r="D643" s="159">
        <v>0</v>
      </c>
      <c r="E643" s="159">
        <v>0</v>
      </c>
    </row>
    <row r="644" spans="2:5" x14ac:dyDescent="0.2">
      <c r="B644" s="158" t="s">
        <v>511</v>
      </c>
      <c r="C644" s="159">
        <v>0</v>
      </c>
      <c r="D644" s="159">
        <v>0</v>
      </c>
      <c r="E644" s="159">
        <v>0</v>
      </c>
    </row>
    <row r="645" spans="2:5" x14ac:dyDescent="0.2">
      <c r="B645" s="158" t="s">
        <v>512</v>
      </c>
      <c r="C645" s="159">
        <v>0</v>
      </c>
      <c r="D645" s="159">
        <v>0</v>
      </c>
      <c r="E645" s="159">
        <v>0</v>
      </c>
    </row>
    <row r="646" spans="2:5" x14ac:dyDescent="0.2">
      <c r="B646" s="158" t="s">
        <v>513</v>
      </c>
      <c r="C646" s="159"/>
      <c r="D646" s="159">
        <v>0</v>
      </c>
      <c r="E646" s="159">
        <v>0</v>
      </c>
    </row>
    <row r="647" spans="2:5" x14ac:dyDescent="0.2">
      <c r="B647" s="158" t="s">
        <v>514</v>
      </c>
      <c r="C647" s="159">
        <v>0</v>
      </c>
      <c r="D647" s="159">
        <v>0</v>
      </c>
      <c r="E647" s="159">
        <v>0</v>
      </c>
    </row>
    <row r="648" spans="2:5" x14ac:dyDescent="0.2">
      <c r="B648" s="158" t="s">
        <v>515</v>
      </c>
      <c r="C648" s="159">
        <v>0</v>
      </c>
      <c r="D648" s="159">
        <v>0</v>
      </c>
      <c r="E648" s="159">
        <v>0</v>
      </c>
    </row>
    <row r="649" spans="2:5" x14ac:dyDescent="0.2">
      <c r="B649" s="158" t="s">
        <v>516</v>
      </c>
      <c r="C649" s="159">
        <v>0</v>
      </c>
      <c r="D649" s="159">
        <v>0</v>
      </c>
      <c r="E649" s="159">
        <v>0</v>
      </c>
    </row>
    <row r="650" spans="2:5" x14ac:dyDescent="0.2">
      <c r="B650" s="158" t="s">
        <v>517</v>
      </c>
      <c r="C650" s="159">
        <v>0</v>
      </c>
      <c r="D650" s="159">
        <v>0</v>
      </c>
      <c r="E650" s="159">
        <v>0</v>
      </c>
    </row>
    <row r="651" spans="2:5" x14ac:dyDescent="0.2">
      <c r="B651" s="158" t="s">
        <v>518</v>
      </c>
      <c r="C651" s="159">
        <v>0</v>
      </c>
      <c r="D651" s="159">
        <v>0</v>
      </c>
      <c r="E651" s="159">
        <v>0</v>
      </c>
    </row>
    <row r="652" spans="2:5" x14ac:dyDescent="0.2">
      <c r="B652" s="158" t="s">
        <v>519</v>
      </c>
      <c r="C652" s="159"/>
      <c r="D652" s="159">
        <v>0</v>
      </c>
      <c r="E652" s="159">
        <v>0</v>
      </c>
    </row>
    <row r="653" spans="2:5" x14ac:dyDescent="0.2">
      <c r="B653" s="158" t="s">
        <v>520</v>
      </c>
      <c r="C653" s="159">
        <v>0</v>
      </c>
      <c r="D653" s="159">
        <v>0</v>
      </c>
      <c r="E653" s="159">
        <v>0</v>
      </c>
    </row>
    <row r="654" spans="2:5" x14ac:dyDescent="0.2">
      <c r="B654" s="158" t="s">
        <v>521</v>
      </c>
      <c r="C654" s="159">
        <v>0</v>
      </c>
      <c r="D654" s="159">
        <v>0</v>
      </c>
      <c r="E654" s="159">
        <v>0</v>
      </c>
    </row>
    <row r="655" spans="2:5" x14ac:dyDescent="0.2">
      <c r="B655" s="158" t="s">
        <v>522</v>
      </c>
      <c r="C655" s="159">
        <v>0</v>
      </c>
      <c r="D655" s="159">
        <v>0</v>
      </c>
      <c r="E655" s="159">
        <v>0</v>
      </c>
    </row>
    <row r="656" spans="2:5" x14ac:dyDescent="0.2">
      <c r="B656" s="164" t="s">
        <v>523</v>
      </c>
      <c r="C656" s="165">
        <v>0</v>
      </c>
      <c r="D656" s="165">
        <v>0</v>
      </c>
      <c r="E656" s="165">
        <v>0</v>
      </c>
    </row>
    <row r="657" spans="2:5" x14ac:dyDescent="0.2">
      <c r="B657" s="166"/>
    </row>
    <row r="658" spans="2:5" x14ac:dyDescent="0.2">
      <c r="B658" s="2" t="s">
        <v>524</v>
      </c>
    </row>
    <row r="659" spans="2:5" ht="12" customHeight="1" x14ac:dyDescent="0.2"/>
    <row r="660" spans="2:5" x14ac:dyDescent="0.2">
      <c r="B660" s="18"/>
      <c r="C660" s="18"/>
      <c r="D660" s="18"/>
      <c r="E660" s="18"/>
    </row>
    <row r="661" spans="2:5" x14ac:dyDescent="0.2">
      <c r="B661" s="18"/>
      <c r="C661" s="18"/>
      <c r="D661" s="18"/>
      <c r="E661" s="18"/>
    </row>
    <row r="662" spans="2:5" x14ac:dyDescent="0.2">
      <c r="B662" s="167" t="s">
        <v>525</v>
      </c>
      <c r="C662" s="167"/>
      <c r="D662" s="167" t="s">
        <v>526</v>
      </c>
      <c r="E662" s="167"/>
    </row>
    <row r="663" spans="2:5" ht="25.5" customHeight="1" x14ac:dyDescent="0.2">
      <c r="B663" s="168" t="s">
        <v>527</v>
      </c>
      <c r="C663" s="169" t="s">
        <v>528</v>
      </c>
      <c r="D663" s="169"/>
      <c r="E663" s="169"/>
    </row>
    <row r="669" spans="2:5" ht="12.75" customHeight="1" x14ac:dyDescent="0.2"/>
    <row r="672" spans="2:5" ht="12.75" customHeight="1" x14ac:dyDescent="0.2"/>
  </sheetData>
  <mergeCells count="61">
    <mergeCell ref="C663:E663"/>
    <mergeCell ref="B598:C598"/>
    <mergeCell ref="B599:C599"/>
    <mergeCell ref="B600:C600"/>
    <mergeCell ref="B601:C601"/>
    <mergeCell ref="B602:C602"/>
    <mergeCell ref="B610:E610"/>
    <mergeCell ref="B592:C592"/>
    <mergeCell ref="B593:C593"/>
    <mergeCell ref="B594:C594"/>
    <mergeCell ref="B595:C595"/>
    <mergeCell ref="B596:C596"/>
    <mergeCell ref="B597:C597"/>
    <mergeCell ref="B586:C586"/>
    <mergeCell ref="B587:C587"/>
    <mergeCell ref="B588:C588"/>
    <mergeCell ref="B589:C589"/>
    <mergeCell ref="B590:C590"/>
    <mergeCell ref="B591:C591"/>
    <mergeCell ref="B580:C580"/>
    <mergeCell ref="B581:C581"/>
    <mergeCell ref="B582:C582"/>
    <mergeCell ref="B583:C583"/>
    <mergeCell ref="B584:C584"/>
    <mergeCell ref="B585:C585"/>
    <mergeCell ref="B574:C574"/>
    <mergeCell ref="B575:C575"/>
    <mergeCell ref="B576:C576"/>
    <mergeCell ref="B577:C577"/>
    <mergeCell ref="B578:C578"/>
    <mergeCell ref="B579:C579"/>
    <mergeCell ref="B568:D568"/>
    <mergeCell ref="B569:D569"/>
    <mergeCell ref="B570:C570"/>
    <mergeCell ref="B571:C571"/>
    <mergeCell ref="B572:C572"/>
    <mergeCell ref="B573:C573"/>
    <mergeCell ref="B558:C558"/>
    <mergeCell ref="B559:C559"/>
    <mergeCell ref="B560:C560"/>
    <mergeCell ref="B561:C561"/>
    <mergeCell ref="B562:C562"/>
    <mergeCell ref="B567:D567"/>
    <mergeCell ref="B552:C552"/>
    <mergeCell ref="B553:C553"/>
    <mergeCell ref="B554:C554"/>
    <mergeCell ref="B555:C555"/>
    <mergeCell ref="B556:C556"/>
    <mergeCell ref="B557:C557"/>
    <mergeCell ref="B546:D546"/>
    <mergeCell ref="B547:C547"/>
    <mergeCell ref="B548:C548"/>
    <mergeCell ref="B549:C549"/>
    <mergeCell ref="B550:C550"/>
    <mergeCell ref="B551:C551"/>
    <mergeCell ref="B2:E2"/>
    <mergeCell ref="B3:E3"/>
    <mergeCell ref="B7:E7"/>
    <mergeCell ref="B543:D543"/>
    <mergeCell ref="B544:D544"/>
    <mergeCell ref="B545:D545"/>
  </mergeCells>
  <dataValidations count="4">
    <dataValidation allowBlank="1" showInputMessage="1" showErrorMessage="1" prompt="Especificar origen de dicho recurso: Federal, Estatal, Municipal, Particulares." sqref="D204:E204 D211:E211 D216:E216"/>
    <dataValidation allowBlank="1" showInputMessage="1" showErrorMessage="1" prompt="Características cualitativas significativas que les impacten financieramente." sqref="D176:E176"/>
    <dataValidation allowBlank="1" showInputMessage="1" showErrorMessage="1" prompt="Corresponde al número de la cuenta de acuerdo al Plan de Cuentas emitido por el CONAC (DOF 22/11/2010)." sqref="B176"/>
    <dataValidation allowBlank="1" showInputMessage="1" showErrorMessage="1" prompt="Saldo final del periodo que corresponde la cuenta pública presentada (mensual:  enero, febrero, marzo, etc.; trimestral: 1er, 2do, 3ro. o 4to.)." sqref="C176 C204 C211 C216"/>
  </dataValidation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DyM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2022-01-28T05:35:26Z</cp:lastPrinted>
  <dcterms:created xsi:type="dcterms:W3CDTF">2022-01-28T05:33:44Z</dcterms:created>
  <dcterms:modified xsi:type="dcterms:W3CDTF">2022-01-28T05:37:49Z</dcterms:modified>
</cp:coreProperties>
</file>