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LBERTOS\Downloads\4-INFORMACION-CONTABLE\4-INFORMACION-CONTABLE\09-NDM\"/>
    </mc:Choice>
  </mc:AlternateContent>
  <bookViews>
    <workbookView xWindow="0" yWindow="0" windowWidth="28800" windowHeight="12435"/>
  </bookViews>
  <sheets>
    <sheet name="NOTAS" sheetId="1" r:id="rId1"/>
  </sheets>
  <definedNames>
    <definedName name="_xlnm.Print_Area" localSheetId="0">NOTAS!$B$1:$G$568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4" i="1" l="1"/>
  <c r="D483" i="1"/>
  <c r="D513" i="1" s="1"/>
  <c r="D469" i="1"/>
  <c r="D462" i="1"/>
  <c r="D418" i="1"/>
  <c r="D417" i="1" s="1"/>
  <c r="C418" i="1"/>
  <c r="C417" i="1"/>
  <c r="C402" i="1"/>
  <c r="C400" i="1"/>
  <c r="C406" i="1" s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D333" i="1"/>
  <c r="D334" i="1" s="1"/>
  <c r="C333" i="1"/>
  <c r="C334" i="1" s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D313" i="1"/>
  <c r="C313" i="1"/>
  <c r="C259" i="1"/>
  <c r="C262" i="1" s="1"/>
  <c r="C255" i="1"/>
  <c r="C244" i="1"/>
  <c r="C224" i="1"/>
  <c r="C256" i="1" s="1"/>
  <c r="C217" i="1"/>
  <c r="C211" i="1"/>
  <c r="C206" i="1"/>
  <c r="C200" i="1"/>
  <c r="C194" i="1"/>
  <c r="C173" i="1"/>
  <c r="C167" i="1"/>
  <c r="D161" i="1"/>
  <c r="C16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D128" i="1"/>
  <c r="C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D91" i="1"/>
  <c r="E91" i="1" s="1"/>
  <c r="C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D78" i="1"/>
  <c r="C78" i="1"/>
  <c r="C72" i="1"/>
  <c r="C65" i="1"/>
  <c r="C55" i="1"/>
  <c r="E45" i="1"/>
  <c r="D42" i="1"/>
  <c r="C42" i="1"/>
  <c r="D40" i="1"/>
  <c r="C40" i="1"/>
  <c r="D36" i="1"/>
  <c r="C36" i="1"/>
  <c r="E32" i="1"/>
  <c r="D32" i="1"/>
  <c r="C32" i="1"/>
  <c r="C21" i="1"/>
  <c r="D45" i="1" l="1"/>
  <c r="C151" i="1"/>
  <c r="D475" i="1"/>
  <c r="C45" i="1"/>
  <c r="E128" i="1"/>
  <c r="E151" i="1"/>
  <c r="D151" i="1"/>
  <c r="E333" i="1"/>
  <c r="E334" i="1" s="1"/>
</calcChain>
</file>

<file path=xl/sharedStrings.xml><?xml version="1.0" encoding="utf-8"?>
<sst xmlns="http://schemas.openxmlformats.org/spreadsheetml/2006/main" count="511" uniqueCount="457">
  <si>
    <t>NOTAS A LOS ESTADOS FINANCIEROS</t>
  </si>
  <si>
    <t>AL 31 DE MARZO DE 2021</t>
  </si>
  <si>
    <t>Ente Público: UNIVERSIDAD POLITÉCNICA DE GUANAJUATO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</si>
  <si>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</si>
  <si>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</si>
  <si>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</si>
  <si>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</si>
  <si>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</si>
  <si>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</si>
  <si>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</si>
  <si>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</si>
  <si>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</si>
  <si>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</si>
  <si>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</si>
  <si>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2013</t>
  </si>
  <si>
    <t>2012</t>
  </si>
  <si>
    <t>1122 CUENTAS POR COBRAR CP</t>
  </si>
  <si>
    <t>1122102001  CUENTAS POR COBRAR P</t>
  </si>
  <si>
    <t>1122602001  CUENTAS POR COBRAR A</t>
  </si>
  <si>
    <t>1124 INGRESOS POR RECUPERAR CP</t>
  </si>
  <si>
    <t>ESF-03 DEUDORES P/RECUPERAR</t>
  </si>
  <si>
    <t>90 DIAS</t>
  </si>
  <si>
    <t>365 DIAS</t>
  </si>
  <si>
    <t>1123 DEUDORES PENDIENTES POR RECUPERAR</t>
  </si>
  <si>
    <t>1123101002 GASTOS A RESERVA DE COMPROBAR</t>
  </si>
  <si>
    <t>1123103301 SUBSIDIO AL EMPLEO</t>
  </si>
  <si>
    <t>1123106001  OTROS DEUDORES DIVE</t>
  </si>
  <si>
    <t>1125 DEUDORES POR ANTICIPOS</t>
  </si>
  <si>
    <t>1125102001 FONDO FIJO</t>
  </si>
  <si>
    <t>1130    DERECHOS A RECIBIR BIENES O SERVICIOS</t>
  </si>
  <si>
    <t>1131001001ANTICIPO A PROVEEDORES</t>
  </si>
  <si>
    <t>1134201002 ANTICIPO A CONTRATISTAS BIENES PROPIOS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</si>
  <si>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</si>
  <si>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</si>
  <si>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</si>
  <si>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</si>
  <si>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</si>
  <si>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</si>
  <si>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</si>
  <si>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NOMBRE DE FIDEICOMIS0O</t>
  </si>
  <si>
    <t>1213 FIDEICOMISOS, MANDATOS Y CONTRATOS ANÁLOGOS</t>
  </si>
  <si>
    <t>ESF-07 PARTICIPACIONES Y APORTACIONES DE CAPITAL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</si>
  <si>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</si>
  <si>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</si>
  <si>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</si>
  <si>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</si>
  <si>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</si>
  <si>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</si>
  <si>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1230 BIENES INMUEBLES, INFRAESTRUCTURA Y CONTRUCCIONES EN PROCESO</t>
  </si>
  <si>
    <t>1231581001  TERRENOS A VALOR HISTORICO</t>
  </si>
  <si>
    <t>1233583001  EDIFICIOS A VALOR HISTORICO</t>
  </si>
  <si>
    <t>1235961900  TRABAJOS DE ACABADOS</t>
  </si>
  <si>
    <t>1236200001  CONST PROCESO 2010</t>
  </si>
  <si>
    <t>1236200002  CONST PROCESO CIERRE</t>
  </si>
  <si>
    <t>1236262200  EDIFICACION NO HABITACIONAL</t>
  </si>
  <si>
    <t>1236462400  DIV. DE TERRENOS Y C</t>
  </si>
  <si>
    <t>1236562500  INSTALACIONES Y EQUI</t>
  </si>
  <si>
    <t>1236662600  Otras construcciones</t>
  </si>
  <si>
    <t>1236762700  INSTALACIONES Y EQUI</t>
  </si>
  <si>
    <t>1236962001  CONSTRUCCIONES EN PR</t>
  </si>
  <si>
    <t>1236962900  Trabajos de acabados</t>
  </si>
  <si>
    <t>1240 BIENES MUEBLES</t>
  </si>
  <si>
    <t>1241151100  MUEB DE OFIC 2011</t>
  </si>
  <si>
    <t>1241151101  MUEB DE OFIC 2010</t>
  </si>
  <si>
    <t>1241251200  MUEB. EXCEPTO 2011</t>
  </si>
  <si>
    <t>1241351500  EQ. DE CÓMP. 2011</t>
  </si>
  <si>
    <t>1241351501  EQ. DE CÓMP. 2010</t>
  </si>
  <si>
    <t>1241951900  OTROS MOBIL. 2011</t>
  </si>
  <si>
    <t>1241951901  OTROS MOBIL. 2010</t>
  </si>
  <si>
    <t>1242152100  EQ. Y APARATOS 2011</t>
  </si>
  <si>
    <t>1242252200  APARATOS DEPORTIVOS 2011</t>
  </si>
  <si>
    <t>1242352300  CÁMAR. FOTOG. 2011</t>
  </si>
  <si>
    <t>1242952900  OTRO MOBIL. 2011</t>
  </si>
  <si>
    <t>1242952901  OTRO MOBIL. 2010</t>
  </si>
  <si>
    <t>1243153100  EQ. MÉDICO 2011</t>
  </si>
  <si>
    <t>1243153101  EQ. MÉDICO 2010</t>
  </si>
  <si>
    <t>1243253200  INSTRU. MÉDICO 2011</t>
  </si>
  <si>
    <t>1244154100  VEHÍCULOS Y EQUIPO TERRESTRE 2011</t>
  </si>
  <si>
    <t>1244154101  AUTOMÓVILES Y CAMIONES 2010</t>
  </si>
  <si>
    <t>1244254200  CARROCERÍAS Y REMOLQUES 2011</t>
  </si>
  <si>
    <t>1244954900  OTROS EQUIPOS DE TRANSPORTES 2011</t>
  </si>
  <si>
    <t>1244954901  OTROS EQUIPOS DE TRANSPORTES 2010</t>
  </si>
  <si>
    <t>1245055100  EQ. DE DEFENSA 2011</t>
  </si>
  <si>
    <t>1245055101  EQ. DE DEFENSA 2010</t>
  </si>
  <si>
    <t>1246156101  MAQ. Y EQUIPO 2010</t>
  </si>
  <si>
    <t>1246256200  MAQ. Y EQUIPO 2011</t>
  </si>
  <si>
    <t>1246256201  MAQ. Y EQUIPO 2010</t>
  </si>
  <si>
    <t>1246356300  MAQ. Y EQUIPO 2011</t>
  </si>
  <si>
    <t>1246456400  SISTEMA DE AIRE ACON</t>
  </si>
  <si>
    <t>1246556500  EQ. COMUNICACI 2011</t>
  </si>
  <si>
    <t>1246556501  EQ. DE COMUNICA 2010</t>
  </si>
  <si>
    <t>1246656600  EQ. DE GENERACI 2011</t>
  </si>
  <si>
    <t>1246656601  EQ. DE GENERACI 2010</t>
  </si>
  <si>
    <t>1246756700  HERRAM. Y MÁQUI 2011</t>
  </si>
  <si>
    <t>1246756701  HERRAM. Y MÁQUI 2010</t>
  </si>
  <si>
    <t>1246956900  OTROS EQUIPOS 2011</t>
  </si>
  <si>
    <t>1246956901  OTROS EQUIPOS 2010</t>
  </si>
  <si>
    <t>1247151300  BIEN. ARTÍSTICO 2011</t>
  </si>
  <si>
    <t>1260 DEPRECIACIÓN, DETERIORO Y AMORTIZACIÓN ACUMULADA DE BIENES</t>
  </si>
  <si>
    <t>1263151101  MUEBLES DE OFICINA Y</t>
  </si>
  <si>
    <t>1263151201  "MUEBLES, EXCEPTO DE</t>
  </si>
  <si>
    <t>1263151501  EPO. DE COMPUTO Y DE</t>
  </si>
  <si>
    <t>1263151901  OTROS MOBILIARIOS Y</t>
  </si>
  <si>
    <t>1263252101  EQUIPOS Y APARATOS A</t>
  </si>
  <si>
    <t>1263252201  APARATOS DEPORTIVOS 2010</t>
  </si>
  <si>
    <t>1263252301  CAMARAS FOTOGRAFICAS</t>
  </si>
  <si>
    <t>1263252901  OTRO MOBILIARIO Y EP</t>
  </si>
  <si>
    <t>1263353101  EQUIPO MÉDICO Y DE L</t>
  </si>
  <si>
    <t>1263353201  INSTRUMENTAL MÉDICO</t>
  </si>
  <si>
    <t>1263454101  AUTOMÓVILES Y CAMIONES 2010</t>
  </si>
  <si>
    <t>1263454201  CARROCERÍAS Y REMOLQUES 2010</t>
  </si>
  <si>
    <t>1263454901  OTROS EQUIPOS DE TRANSPORTE 2010</t>
  </si>
  <si>
    <t>1263555101  EQUIPO DE DEFENSA Y</t>
  </si>
  <si>
    <t>1263656101  MAQUINARIA Y EQUIPO</t>
  </si>
  <si>
    <t>1263656201  MAQUINARIA Y EQUIPO</t>
  </si>
  <si>
    <t>1263656301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</si>
  <si>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</si>
  <si>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</si>
  <si>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</si>
  <si>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</si>
  <si>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</si>
  <si>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ESF-09 INTANGIBLES Y DIFERIDOS</t>
  </si>
  <si>
    <t>CRITERIO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</si>
  <si>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</si>
  <si>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</si>
  <si>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</si>
  <si>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</si>
  <si>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</si>
  <si>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</si>
  <si>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</si>
  <si>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</si>
  <si>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2111101001  SUELDOS POR PAGAR</t>
  </si>
  <si>
    <t>2111401003  APORTACION PATRONAL IMSS</t>
  </si>
  <si>
    <t>2111401004  APORTACION PATRONAL INFONAVIT</t>
  </si>
  <si>
    <t>2111501002  OTRAS PREST. SOC. Y</t>
  </si>
  <si>
    <t>2117101001  ISR NOMINA</t>
  </si>
  <si>
    <t>2117101010  ISR RETENCION POR HONORARIOS</t>
  </si>
  <si>
    <t>2117101013  ISR RETENCION ARRENDAMIENTO</t>
  </si>
  <si>
    <t>2117102003  CEDULAR ARRENDAMIENTO A PAGAR</t>
  </si>
  <si>
    <t>2117102004  CEDULAR HONORARIOS A PAGAR</t>
  </si>
  <si>
    <t>2117202004  APORTACIÓN TRABAJADOR IMSS</t>
  </si>
  <si>
    <t>2117202005  AMORTIZACION CREDITO INFONAVIT</t>
  </si>
  <si>
    <t>2117502102  IMPUESTO NOMINAS A PAGAR</t>
  </si>
  <si>
    <t>2117903001  PENSIÓN ALIMENTICIA</t>
  </si>
  <si>
    <t>2119904003  CXP GEG POR RENDIMIENTOS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</si>
  <si>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</si>
  <si>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</si>
  <si>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</si>
  <si>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</si>
  <si>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</si>
  <si>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</si>
  <si>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</si>
  <si>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</si>
  <si>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</si>
  <si>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</si>
  <si>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</si>
  <si>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</si>
  <si>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</si>
  <si>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4100 INGRESOS DE GESTIÓN</t>
  </si>
  <si>
    <t>4173730206  CURSOS OTROS</t>
  </si>
  <si>
    <t>4173730403  EXAMEN DE INGLÉS</t>
  </si>
  <si>
    <t>4173730701   CUOTAS DE TITULACIÓN</t>
  </si>
  <si>
    <t>4173730703  CERTIFICADOS Y DOCUMENTOS</t>
  </si>
  <si>
    <t>4173730901  POR CONCEPTO DE FICHAS</t>
  </si>
  <si>
    <t>4173730910  APOYO ECONÓMICO PARA</t>
  </si>
  <si>
    <t>4173732101  INSCRIPCI A LIC CUAT</t>
  </si>
  <si>
    <t>4173732102  INSCRIPCI A MAES CUA</t>
  </si>
  <si>
    <t>4173732103  MATERIA DE MAESTRIA MENSUAL</t>
  </si>
  <si>
    <t>4173732104  CURSO PROPEDEUTICO</t>
  </si>
  <si>
    <t>4173732106  EXAMEN EXTRAORDINARIO POR MATERIA</t>
  </si>
  <si>
    <t>4173732107  EXAMEN ESPECIAL POR MATERIA</t>
  </si>
  <si>
    <t>4173732108  RECURSE DE MAT D LIC</t>
  </si>
  <si>
    <t>4173732109  CERT PAR O TOT D EST</t>
  </si>
  <si>
    <t>4173732110  CONSTANCIAS DE ESTUDIOS</t>
  </si>
  <si>
    <t>4173732112  ACREDITACIÓN POR COMPETENCIAS</t>
  </si>
  <si>
    <t>4173737002  INTERESES NORMALES R</t>
  </si>
  <si>
    <t>4173 Ingr.Vta de Bienes/Servicios Org.</t>
  </si>
  <si>
    <t>4170 Ingresos por Venta de Bienes y Serv</t>
  </si>
  <si>
    <t>4200 PARTICIPACIONES Y APORTACIONES</t>
  </si>
  <si>
    <t>4213831000  SERVICIOS PERSONALES</t>
  </si>
  <si>
    <t>4213832000  MATERIALES Y SUMINISTROS</t>
  </si>
  <si>
    <t>4213833000  SERVICIOS GENERALES</t>
  </si>
  <si>
    <t>4213 Convenios</t>
  </si>
  <si>
    <t>4210 Participaciones y Aportaciones</t>
  </si>
  <si>
    <t>4221911100  ESTATAL SERVICIOS PERSONALES</t>
  </si>
  <si>
    <t>4221911200  ESTATAL MATERIALES Y SUMINISTROS</t>
  </si>
  <si>
    <t>4221911300  ESTATAL SERVICIOS GENERALES</t>
  </si>
  <si>
    <t>4221 Trans. Internas y Asig. al Secto</t>
  </si>
  <si>
    <t>4220 Transferencias, Asignaciones, Subs.</t>
  </si>
  <si>
    <t>PARTICIPACIONES, APORTACIONES</t>
  </si>
  <si>
    <t>ERA-02 OTROS INGRESOS Y BENEFICIOS</t>
  </si>
  <si>
    <t xml:space="preserve">4300 OTROS INGRESOS Y BENEFICIOS
</t>
  </si>
  <si>
    <t>4399 Otros Ingresos y Beneficios Varios</t>
  </si>
  <si>
    <t>4390 Otros Ingresos y Beneficios Varios</t>
  </si>
  <si>
    <t>GASTOS Y OTRAS PÉRDIDAS</t>
  </si>
  <si>
    <t>ERA-03 GASTOS</t>
  </si>
  <si>
    <t>%GASTO</t>
  </si>
  <si>
    <t>5111113000  SUELDOS BASE AL PERS</t>
  </si>
  <si>
    <t>5112121000  HONORARIOS ASIMILABLES A SALARIOS</t>
  </si>
  <si>
    <t>5113132000  PRIMAS DE VACAS., D</t>
  </si>
  <si>
    <t>5114141000  APORTACIONES DE SEGURIDAD SOCIAL</t>
  </si>
  <si>
    <t>5114142000  APORTACIONES A FONDOS DE VIVIENDA</t>
  </si>
  <si>
    <t>5114143000  APORT. S. RETIRO.</t>
  </si>
  <si>
    <t>5115151000  PRESTACIONES DE RETIRO</t>
  </si>
  <si>
    <t>5115153000  SEGURO DE RETIRO (AP</t>
  </si>
  <si>
    <t>5115154000  PRESTACIONES CONTRACTUALES</t>
  </si>
  <si>
    <t>5115155000  APOYOS A LA CAPACITA</t>
  </si>
  <si>
    <t>5121211000  MATERIALES Y ÚTILES DE OFICINA</t>
  </si>
  <si>
    <t>5121216000  MATERIAL DE LIMPIEZA</t>
  </si>
  <si>
    <t>5121217000  MATERIALES Y ÚTILES DE ENSEÑANZA</t>
  </si>
  <si>
    <t>5124246000  MATERIAL ELECTRICO Y ELECTRONICO</t>
  </si>
  <si>
    <t>5124248000  MATERIALES COMPLEMENTARIOS</t>
  </si>
  <si>
    <t>5124249000  OTROS MATERIALES Y A</t>
  </si>
  <si>
    <t>5125252000  FERTILIZANTES, PESTI</t>
  </si>
  <si>
    <t>5127272000  PRENDAS DE PROTECCIÓN</t>
  </si>
  <si>
    <t>5129294000  REFACCIONES Y ACCESO</t>
  </si>
  <si>
    <t>5129296000  REF. EQ. TRANSP.</t>
  </si>
  <si>
    <t>5129298000  REF. MAQ. Y O. EQ.</t>
  </si>
  <si>
    <t>5131311000  SERVICIO DE ENERGÍA ELÉCTRICA</t>
  </si>
  <si>
    <t>5131313000  SERVICIO DE AGUA POTABLE</t>
  </si>
  <si>
    <t>5131314000  TELEFONÍA TRADICIONAL</t>
  </si>
  <si>
    <t>5131317000  SERV. ACCESO A INTE</t>
  </si>
  <si>
    <t>5131318000  SERVICIOS POSTALES Y TELEGRAFICOS</t>
  </si>
  <si>
    <t>5132321000  ARRENDAMIENTO DE TERRENOS</t>
  </si>
  <si>
    <t>5132326000  ARRENDA. DE MAQ., O</t>
  </si>
  <si>
    <t>5132327000  ARRE. ACT. INTANG</t>
  </si>
  <si>
    <t>5133334000  CAPACITACIÓN</t>
  </si>
  <si>
    <t>5133336000  SERVS. APOYO ADMVO.</t>
  </si>
  <si>
    <t>5133338000  SERVICIOS DE VIGILANCIA</t>
  </si>
  <si>
    <t>5134341000  SERVICIOS FINANCIEROS Y BANCARIOS</t>
  </si>
  <si>
    <t>5134349000  SERV. FIN., BANCA.</t>
  </si>
  <si>
    <t>5135351000  CONSERV. Y MANTENIMI</t>
  </si>
  <si>
    <t>5135353000  INST., REPAR. Y MTT</t>
  </si>
  <si>
    <t>5135355000  REPAR. Y MTTO. DE EQ</t>
  </si>
  <si>
    <t>5135358000  SERVICIOS DE LIMPIEZ</t>
  </si>
  <si>
    <t>5137372000  PASAJES TERRESTRES</t>
  </si>
  <si>
    <t>5137375000  VIATICOS EN EL PAIS</t>
  </si>
  <si>
    <t>5138382000  GASTOS DE ORDEN SOCIAL Y CULTURAL</t>
  </si>
  <si>
    <t>5138383000  CONGRESOS Y CONVENCIONES</t>
  </si>
  <si>
    <t>5139392000  OTROS IMPUESTOS Y DERECHOS</t>
  </si>
  <si>
    <t>5139398000  IMPUESTO DE NOMINA</t>
  </si>
  <si>
    <t>5242442000  BECAS O. AYUDA</t>
  </si>
  <si>
    <t>5243444000  AYUDA SOC. CIENT.</t>
  </si>
  <si>
    <t>III) NOTAS AL ESTADO DE VARIACIÓN A LA HACIENDA PÚBLICA</t>
  </si>
  <si>
    <t>VHP-01 PATRIMONIO CONTRIBUIDO</t>
  </si>
  <si>
    <t>MODIFICACION</t>
  </si>
  <si>
    <t>3110000002  BAJA DE ACTIVO FIJO</t>
  </si>
  <si>
    <t>3110911500  ESTATAL BIENES MUEBL</t>
  </si>
  <si>
    <t>3111825215  INT FAM EDUC SUP</t>
  </si>
  <si>
    <t>3111835000  CONVENIO BIENES MUEB</t>
  </si>
  <si>
    <t>3113825205  FAM EDU SUPERIOR BIE</t>
  </si>
  <si>
    <t>3113825206  FAM EDU SUPERIOR OBR</t>
  </si>
  <si>
    <t>3113828005  FAFEF BIENES MUEBLES</t>
  </si>
  <si>
    <t>3113835000  CONVENIO BIENES MUEB</t>
  </si>
  <si>
    <t>3113836000  CONVENIO OBRA PÚBLICA EJER ANT</t>
  </si>
  <si>
    <t>3113914205  ESTATALES DE EJERCIC</t>
  </si>
  <si>
    <t>3113914206  ESTATALES DE EJERCIC</t>
  </si>
  <si>
    <t>3113915000  BIENES MUEBLES E INM</t>
  </si>
  <si>
    <t>3113916000  OBRA PÚBLICA EJER ANTERIORES</t>
  </si>
  <si>
    <t>3114824206  APLICACIÓN FEDERALES</t>
  </si>
  <si>
    <t>3120000002  DONACIONES DE BIENES</t>
  </si>
  <si>
    <t>3110 HACIENDA PUBLICA/PATRIMONIO CONTRIBUIDO</t>
  </si>
  <si>
    <t>VHP-02 PATRIMONIO GENERADO</t>
  </si>
  <si>
    <t>3210 Resultado del Ejercicio (Ahorro/Des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</si>
  <si>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</si>
  <si>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</si>
  <si>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</si>
  <si>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</si>
  <si>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</si>
  <si>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</si>
  <si>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</si>
  <si>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</si>
  <si>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</si>
  <si>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EJERC 2014</t>
  </si>
  <si>
    <t>3220000023  RESULTADO EJERC 2015</t>
  </si>
  <si>
    <t>3220000024  RESULTADO EJERC 2016</t>
  </si>
  <si>
    <t>3220000025  RESULTADO EJERC 2017</t>
  </si>
  <si>
    <t>3220000026  RESULTADO DEL EJERCICIO 2018</t>
  </si>
  <si>
    <t>3220000027  RESULTADO DEL EJERCICIO 2019</t>
  </si>
  <si>
    <t>3220000028  RESULTADO DEL EJERCICIO 2020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</si>
  <si>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</si>
  <si>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</si>
  <si>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</si>
  <si>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</si>
  <si>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3220690203  REMANENTE INSTERINSTITUCIONAL</t>
  </si>
  <si>
    <t>3220690211  APLICACIÓN DE REMANENTE PROPIO</t>
  </si>
  <si>
    <t>3220690212  APLICACIÓN DE REMANENTE FEDERAL</t>
  </si>
  <si>
    <t>3220690213  APLICACIÓN DE REMANE</t>
  </si>
  <si>
    <t>3220790201  APLICACIÓN DE REMANENTE PROPIO</t>
  </si>
  <si>
    <t>3220790202  APLICACIÓN DE REMANENTE FEDERAL</t>
  </si>
  <si>
    <t>3221792002   REM REFRENDO RECURS</t>
  </si>
  <si>
    <t>3221794002   REM REFRENDO ESTATA</t>
  </si>
  <si>
    <t>3221797002  REM REFRENDO REC INT</t>
  </si>
  <si>
    <t>3221797004  REM APLICA REC INTER</t>
  </si>
  <si>
    <t>3243000002  RESERVA POR CONTINGENCIA</t>
  </si>
  <si>
    <t>SUB TOTAL</t>
  </si>
  <si>
    <t>VHP-02 PATRIMONIO GENERADO TOTAL</t>
  </si>
  <si>
    <t>IV) NOTAS AL ESTADO DE FLUJO DE EFECTIVO</t>
  </si>
  <si>
    <t>EFE-01 FLUJO DE EFECTIVO</t>
  </si>
  <si>
    <t>1112101001  BANAMEX 7480502</t>
  </si>
  <si>
    <t>1112102005  BANCOMER 0110849006</t>
  </si>
  <si>
    <t>1112102008  BANCOMER 0111556460</t>
  </si>
  <si>
    <t>1112102009  BANCOMER 0111713345 SICES 2018</t>
  </si>
  <si>
    <t>1112102023  BANCOMER  0114613422</t>
  </si>
  <si>
    <t>1112102024  BANCOMER  0114613449</t>
  </si>
  <si>
    <t>1112102025  BANCOMER  0114613570</t>
  </si>
  <si>
    <t>1112102028  BANCOMER  0116096530</t>
  </si>
  <si>
    <t>1112102029  BANCOMER  0116096565</t>
  </si>
  <si>
    <t>1112102030  BANCOMER  0116249779</t>
  </si>
  <si>
    <t>1112102031  BANCOMER  0116249817</t>
  </si>
  <si>
    <t>1112102032  BANCOMER  0116342396 PRODEP</t>
  </si>
  <si>
    <t>1112102033  BANCOMER 0116342353</t>
  </si>
  <si>
    <t>1112107001  SANTANDER CONCE 953</t>
  </si>
  <si>
    <t>1112107003  SERFIN-92000586826</t>
  </si>
  <si>
    <t>1112107006  SERFIN-65-50202481-3</t>
  </si>
  <si>
    <t>1112107024  SERFIN 655032141359 PROMEP</t>
  </si>
  <si>
    <t>1112107034  SERFIN SANTANDER 180</t>
  </si>
  <si>
    <t>1112 Bancos/Tesoreria</t>
  </si>
  <si>
    <t xml:space="preserve">EFE-01 TOTAL </t>
  </si>
  <si>
    <t>EFE-02 ADQ. BIENES MUEBLES E INMUEBLES</t>
  </si>
  <si>
    <t>% SUB</t>
  </si>
  <si>
    <t>1230 BIENES INMUEBLES, INFRAESTRUCTURA Y CONSTRUCCIONES EN PROCESO</t>
  </si>
  <si>
    <t>1236262200 EDIFICACIÓN NO HABITACIONAL</t>
  </si>
  <si>
    <t>1241 Mobiliario y Equipo de Administraci</t>
  </si>
  <si>
    <t>1246 Maquinaria, Otros Equipos y Herrami</t>
  </si>
  <si>
    <t>Bienes Inmuebles, Infraestructura y Construcciones en Proceso</t>
  </si>
  <si>
    <t>NOTA:     EFE-03</t>
  </si>
  <si>
    <t>EFE-03 CONCILIACIÓN DEL FLUJO DE EFECTIVO</t>
  </si>
  <si>
    <t>NOMBRE DE LA CUENTA</t>
  </si>
  <si>
    <t>OTROS GASTOS Y PÉRDIDAS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</si>
  <si>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</si>
  <si>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</si>
  <si>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</si>
  <si>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</si>
  <si>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</si>
  <si>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</si>
  <si>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</si>
  <si>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</si>
  <si>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</si>
  <si>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</si>
  <si>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</si>
  <si>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</si>
  <si>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</si>
  <si>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</si>
  <si>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</si>
  <si>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</si>
  <si>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</si>
  <si>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</si>
  <si>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</si>
  <si>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</si>
  <si>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</si>
  <si>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</si>
  <si>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</si>
  <si>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</si>
  <si>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</si>
  <si>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</si>
  <si>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</si>
  <si>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</si>
  <si>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</si>
  <si>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</si>
  <si>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</si>
  <si>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</si>
  <si>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</si>
  <si>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</si>
  <si>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</si>
  <si>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1° de Enero al 31 de Marzo de 2021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</si>
  <si>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</si>
  <si>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</si>
  <si>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</si>
  <si>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</si>
  <si>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</si>
  <si>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</si>
  <si>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</si>
  <si>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</si>
  <si>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</si>
  <si>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</si>
  <si>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</si>
  <si>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</si>
  <si>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</si>
  <si>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</si>
  <si>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</si>
  <si>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</si>
  <si>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Correspondiente del 1° de Enero al 31 de Marzo 2021</t>
  </si>
  <si>
    <t>1. Total de egresos (presupuestarios)</t>
  </si>
  <si>
    <t>2. Menos egresos presupuestarios no contables</t>
  </si>
  <si>
    <t>Materias Primas y Materiales de Producción y Comercialización</t>
  </si>
  <si>
    <t>Materiales y Suministros</t>
  </si>
  <si>
    <t>Mobiliario y Equipo de Administración</t>
  </si>
  <si>
    <t>Mobiliario y Equipo Educación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</si>
  <si>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</si>
  <si>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</si>
  <si>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</si>
  <si>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</si>
  <si>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</si>
  <si>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</si>
  <si>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</si>
  <si>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</si>
  <si>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</si>
  <si>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</si>
  <si>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</si>
  <si>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</si>
  <si>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</si>
  <si>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</si>
  <si>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</si>
  <si>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</si>
  <si>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Otros Gastos</t>
  </si>
  <si>
    <t>Otros Gastos Contables No Presupuestales</t>
  </si>
  <si>
    <t>4. Total de Gasto Contable (4 = 1 - 2 + 3)</t>
  </si>
  <si>
    <t>NOTAS DE MEMORIA (CUENTAS DE ORDEN)</t>
  </si>
  <si>
    <t>NOTAS DE MEMORIA.</t>
  </si>
  <si>
    <t>7000 CUENTAS DE ORDEN CONTABLES</t>
  </si>
  <si>
    <t>7110 Valores en Custodia</t>
  </si>
  <si>
    <t>7120 Custodia de Valores</t>
  </si>
  <si>
    <t>7130 Instrumentos de Crédito Prestados a Formadores de Mercado</t>
  </si>
  <si>
    <t>7140 Préstamo de Instrumentos de Crédito a Formadores de Mercado y su Garantía</t>
  </si>
  <si>
    <t>7150 Instrumentos de Crédito Recibidos en Garantía de los Formadores de Mercado</t>
  </si>
  <si>
    <t>7160 Garantía de Créditos Recibidos de los Formadores de Mercado</t>
  </si>
  <si>
    <t>7210 Autorización para la Emisión de Bonos, Títulos y Valores de la Deuda Pública Interna</t>
  </si>
  <si>
    <t>7220 Autorización para la Emisión de Bonos, Títulos y Valores de la Deuda Pública Externa</t>
  </si>
  <si>
    <t>7230 Emisiones Autorizadas de la Deuda Pública Interna y Externa</t>
  </si>
  <si>
    <t>7240 Suscripción de Contratos de Préstamos y Otras Obligaciones de la Deuda Pública Interna</t>
  </si>
  <si>
    <t>7250 Suscripción de Contratos de Préstamos y Otras Obligaciones de la Deuda Pública Externa</t>
  </si>
  <si>
    <t>7260 Contratos de Préstamos y Otras Obligaciones de la Deuda Pública Interna y Externa</t>
  </si>
  <si>
    <t>7310 Avales Autorizados</t>
  </si>
  <si>
    <t>7320 Avales Firmados</t>
  </si>
  <si>
    <t>7330 Fianzas y Garantías Recibidas por Deudas a Cobrar</t>
  </si>
  <si>
    <t>7340 Fianzas y Garantías Recibidas</t>
  </si>
  <si>
    <t>7350 Fianzas Otorgadas para Respaldar Obligaciones no Fiscales del Gobierno</t>
  </si>
  <si>
    <t>7360 Fianzas Otorgadas del Gobierno para Respaldar Obligaciones no Fiscales</t>
  </si>
  <si>
    <t>7410 Demandas Judicial en Proceso de Resolución</t>
  </si>
  <si>
    <t>7420 Resolución de Demandas en Proceso Judicial</t>
  </si>
  <si>
    <t>7510 Contratos para Inversión Mediante Proyectos para Prestación de Servicios (PPS) y Similares</t>
  </si>
  <si>
    <t>7520 Inversión Pública Contratada Mediante Proyectos para Prestación de Servicios (PPS) y Similares</t>
  </si>
  <si>
    <t>7610 Bienes Bajo Contrato en Concesión</t>
  </si>
  <si>
    <t>7620 Contrato de Concesión por Bienes</t>
  </si>
  <si>
    <t>7630 Bienes Bajo Contrato en Comodato</t>
  </si>
  <si>
    <t>7640 Contrato de Comodato por Bienes</t>
  </si>
  <si>
    <t>7911 Compra de Divisas</t>
  </si>
  <si>
    <t>7921 Divisas por Compra (Acreedora</t>
  </si>
  <si>
    <t>8000 CUENTAS DE ORDEN PRESUPUESTARIAS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</si>
  <si>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</si>
  <si>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</si>
  <si>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</si>
  <si>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</si>
  <si>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</si>
  <si>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</si>
  <si>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</si>
  <si>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</si>
  <si>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</si>
  <si>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</si>
  <si>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</si>
  <si>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>8270 Presupuesto de Egresos Pagado</t>
  </si>
  <si>
    <t>Bajo protesta de decir verdad declaramos que los Estados Financieros y sus Notas son razonablemente correctos y responsabilidad del emisor</t>
  </si>
  <si>
    <t xml:space="preserve">        MTRO. HUGO GARCÍA VARGAS</t>
  </si>
  <si>
    <t xml:space="preserve">     ING. JOSÉ DE JESÚS ROMO GUTIERREZ</t>
  </si>
  <si>
    <t>ENCARGADO DE DESPACHO DE RECTORIA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</si>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</sst>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;\-#,##0.00;&quot; &quot;"/>
    <numFmt numFmtId="165" formatCode="#,##0.00_ ;\-#,##0.00\ "/>
    <numFmt numFmtId="166" formatCode="#,##0;\-#,##0;&quot; &quot;"/>
    <numFmt numFmtId="167" formatCode="#,##0.0_ ;\-#,##0.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8" fillId="0" borderId="0"/>
    <xf numFmtId="43" fontId="12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  <xf numFmtId="0" fontId="1" fillId="0" borderId="0"/>
    <xf numFmtId="0" fontId="13" fillId="0" borderId="0"/>
  </cellStyleXfs>
  <cellXfs count="167">
    <xf numFmtId="0" fontId="0" fillId="0" borderId="0" xfId="0"/>
    <xf numFmtId="0" fontId="2" fillId="2" borderId="0" xfId="0" applyFont="1" applyFill="1" applyAlignment="1"/>
    <xf numFmtId="0" fontId="2" fillId="3" borderId="0" xfId="0" applyFont="1" applyFill="1"/>
    <xf numFmtId="0" fontId="4" fillId="3" borderId="0" xfId="0" applyFont="1" applyFill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right"/>
    </xf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justify"/>
    </xf>
    <xf numFmtId="0" fontId="5" fillId="3" borderId="0" xfId="0" applyFont="1" applyFill="1" applyAlignment="1">
      <alignment horizontal="justify"/>
    </xf>
    <xf numFmtId="0" fontId="5" fillId="3" borderId="0" xfId="0" applyFont="1" applyFill="1" applyBorder="1" applyAlignment="1">
      <alignment horizontal="left"/>
    </xf>
    <xf numFmtId="0" fontId="7" fillId="3" borderId="0" xfId="0" applyFont="1" applyFill="1" applyBorder="1"/>
    <xf numFmtId="0" fontId="2" fillId="3" borderId="0" xfId="0" applyFont="1" applyFill="1" applyBorder="1"/>
    <xf numFmtId="0" fontId="4" fillId="3" borderId="0" xfId="0" applyFont="1" applyFill="1" applyBorder="1"/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/>
    </xf>
    <xf numFmtId="164" fontId="2" fillId="3" borderId="2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164" fontId="2" fillId="3" borderId="3" xfId="0" applyNumberFormat="1" applyFont="1" applyFill="1" applyBorder="1"/>
    <xf numFmtId="49" fontId="8" fillId="0" borderId="3" xfId="0" applyNumberFormat="1" applyFont="1" applyFill="1" applyBorder="1" applyAlignment="1">
      <alignment horizontal="left"/>
    </xf>
    <xf numFmtId="164" fontId="2" fillId="0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2" fillId="3" borderId="4" xfId="0" applyNumberFormat="1" applyFont="1" applyFill="1" applyBorder="1"/>
    <xf numFmtId="43" fontId="3" fillId="2" borderId="1" xfId="1" applyFont="1" applyFill="1" applyBorder="1" applyAlignment="1">
      <alignment horizontal="center" vertical="center"/>
    </xf>
    <xf numFmtId="0" fontId="9" fillId="3" borderId="0" xfId="0" applyFont="1" applyFill="1" applyBorder="1"/>
    <xf numFmtId="49" fontId="8" fillId="3" borderId="3" xfId="0" applyNumberFormat="1" applyFont="1" applyFill="1" applyBorder="1" applyAlignment="1">
      <alignment horizontal="left"/>
    </xf>
    <xf numFmtId="43" fontId="2" fillId="3" borderId="4" xfId="1" applyFont="1" applyFill="1" applyBorder="1"/>
    <xf numFmtId="49" fontId="3" fillId="3" borderId="0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/>
    <xf numFmtId="43" fontId="10" fillId="0" borderId="3" xfId="1" applyFont="1" applyBorder="1"/>
    <xf numFmtId="43" fontId="10" fillId="0" borderId="0" xfId="1" applyFont="1"/>
    <xf numFmtId="43" fontId="2" fillId="3" borderId="3" xfId="1" applyFont="1" applyFill="1" applyBorder="1"/>
    <xf numFmtId="43" fontId="2" fillId="3" borderId="5" xfId="1" applyFont="1" applyFill="1" applyBorder="1"/>
    <xf numFmtId="164" fontId="4" fillId="3" borderId="3" xfId="0" applyNumberFormat="1" applyFont="1" applyFill="1" applyBorder="1"/>
    <xf numFmtId="164" fontId="4" fillId="3" borderId="5" xfId="0" applyNumberFormat="1" applyFont="1" applyFill="1" applyBorder="1"/>
    <xf numFmtId="165" fontId="2" fillId="3" borderId="0" xfId="0" applyNumberFormat="1" applyFont="1" applyFill="1"/>
    <xf numFmtId="0" fontId="4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164" fontId="2" fillId="3" borderId="0" xfId="0" applyNumberFormat="1" applyFont="1" applyFill="1" applyBorder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left"/>
    </xf>
    <xf numFmtId="164" fontId="2" fillId="3" borderId="7" xfId="0" applyNumberFormat="1" applyFont="1" applyFill="1" applyBorder="1"/>
    <xf numFmtId="164" fontId="2" fillId="3" borderId="8" xfId="0" applyNumberFormat="1" applyFont="1" applyFill="1" applyBorder="1"/>
    <xf numFmtId="164" fontId="2" fillId="3" borderId="6" xfId="0" applyNumberFormat="1" applyFont="1" applyFill="1" applyBorder="1"/>
    <xf numFmtId="164" fontId="2" fillId="3" borderId="5" xfId="0" applyNumberFormat="1" applyFont="1" applyFill="1" applyBorder="1"/>
    <xf numFmtId="49" fontId="3" fillId="3" borderId="9" xfId="0" applyNumberFormat="1" applyFont="1" applyFill="1" applyBorder="1" applyAlignment="1">
      <alignment horizontal="left"/>
    </xf>
    <xf numFmtId="164" fontId="2" fillId="3" borderId="9" xfId="0" applyNumberFormat="1" applyFont="1" applyFill="1" applyBorder="1"/>
    <xf numFmtId="164" fontId="2" fillId="3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" xfId="0" applyNumberFormat="1" applyFont="1" applyFill="1" applyBorder="1"/>
    <xf numFmtId="164" fontId="3" fillId="3" borderId="0" xfId="0" applyNumberFormat="1" applyFont="1" applyFill="1" applyBorder="1"/>
    <xf numFmtId="49" fontId="11" fillId="3" borderId="3" xfId="0" applyNumberFormat="1" applyFont="1" applyFill="1" applyBorder="1" applyAlignment="1">
      <alignment horizontal="left"/>
    </xf>
    <xf numFmtId="164" fontId="0" fillId="3" borderId="3" xfId="0" applyNumberFormat="1" applyFill="1" applyBorder="1"/>
    <xf numFmtId="166" fontId="4" fillId="3" borderId="3" xfId="0" applyNumberFormat="1" applyFont="1" applyFill="1" applyBorder="1"/>
    <xf numFmtId="0" fontId="2" fillId="0" borderId="4" xfId="0" applyFont="1" applyBorder="1"/>
    <xf numFmtId="0" fontId="2" fillId="2" borderId="1" xfId="0" applyFont="1" applyFill="1" applyBorder="1"/>
    <xf numFmtId="0" fontId="4" fillId="2" borderId="2" xfId="2" applyFont="1" applyFill="1" applyBorder="1" applyAlignment="1">
      <alignment horizontal="left" vertical="center" wrapText="1"/>
    </xf>
    <xf numFmtId="4" fontId="4" fillId="2" borderId="2" xfId="3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4" fontId="2" fillId="0" borderId="2" xfId="0" applyNumberFormat="1" applyFont="1" applyBorder="1" applyAlignment="1"/>
    <xf numFmtId="0" fontId="2" fillId="3" borderId="9" xfId="0" applyFont="1" applyFill="1" applyBorder="1"/>
    <xf numFmtId="0" fontId="2" fillId="3" borderId="4" xfId="0" applyFont="1" applyFill="1" applyBorder="1"/>
    <xf numFmtId="0" fontId="5" fillId="0" borderId="0" xfId="0" applyFont="1" applyAlignment="1">
      <alignment horizontal="left"/>
    </xf>
    <xf numFmtId="0" fontId="4" fillId="2" borderId="1" xfId="2" applyFont="1" applyFill="1" applyBorder="1" applyAlignment="1">
      <alignment horizontal="left" vertical="center" wrapText="1"/>
    </xf>
    <xf numFmtId="4" fontId="4" fillId="2" borderId="1" xfId="3" applyNumberFormat="1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left"/>
    </xf>
    <xf numFmtId="164" fontId="0" fillId="3" borderId="2" xfId="0" applyNumberFormat="1" applyFill="1" applyBorder="1"/>
    <xf numFmtId="49" fontId="11" fillId="3" borderId="4" xfId="0" applyNumberFormat="1" applyFont="1" applyFill="1" applyBorder="1" applyAlignment="1">
      <alignment horizontal="left"/>
    </xf>
    <xf numFmtId="164" fontId="0" fillId="3" borderId="4" xfId="0" applyNumberFormat="1" applyFill="1" applyBorder="1"/>
    <xf numFmtId="43" fontId="3" fillId="2" borderId="4" xfId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left"/>
    </xf>
    <xf numFmtId="43" fontId="2" fillId="3" borderId="3" xfId="1" applyFont="1" applyFill="1" applyBorder="1" applyAlignment="1">
      <alignment wrapText="1"/>
    </xf>
    <xf numFmtId="4" fontId="2" fillId="3" borderId="8" xfId="3" applyNumberFormat="1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49" fontId="2" fillId="3" borderId="3" xfId="0" applyNumberFormat="1" applyFont="1" applyFill="1" applyBorder="1" applyAlignment="1">
      <alignment wrapText="1"/>
    </xf>
    <xf numFmtId="4" fontId="2" fillId="3" borderId="5" xfId="3" applyNumberFormat="1" applyFont="1" applyFill="1" applyBorder="1" applyAlignment="1">
      <alignment wrapText="1"/>
    </xf>
    <xf numFmtId="49" fontId="2" fillId="3" borderId="9" xfId="0" applyNumberFormat="1" applyFont="1" applyFill="1" applyBorder="1" applyAlignment="1">
      <alignment wrapText="1"/>
    </xf>
    <xf numFmtId="49" fontId="2" fillId="3" borderId="4" xfId="0" applyNumberFormat="1" applyFont="1" applyFill="1" applyBorder="1" applyAlignment="1">
      <alignment wrapText="1"/>
    </xf>
    <xf numFmtId="4" fontId="2" fillId="3" borderId="10" xfId="3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4" fontId="14" fillId="0" borderId="0" xfId="4" applyNumberFormat="1" applyFont="1"/>
    <xf numFmtId="49" fontId="8" fillId="3" borderId="4" xfId="0" applyNumberFormat="1" applyFont="1" applyFill="1" applyBorder="1" applyAlignment="1">
      <alignment horizontal="left"/>
    </xf>
    <xf numFmtId="164" fontId="0" fillId="3" borderId="3" xfId="0" applyNumberFormat="1" applyFont="1" applyFill="1" applyBorder="1"/>
    <xf numFmtId="164" fontId="0" fillId="3" borderId="4" xfId="0" applyNumberFormat="1" applyFont="1" applyFill="1" applyBorder="1"/>
    <xf numFmtId="0" fontId="4" fillId="2" borderId="1" xfId="2" applyFont="1" applyFill="1" applyBorder="1" applyAlignment="1">
      <alignment horizontal="center" vertical="center" wrapText="1"/>
    </xf>
    <xf numFmtId="43" fontId="8" fillId="3" borderId="9" xfId="1" applyFont="1" applyFill="1" applyBorder="1" applyAlignment="1">
      <alignment horizontal="right"/>
    </xf>
    <xf numFmtId="164" fontId="2" fillId="3" borderId="0" xfId="0" applyNumberFormat="1" applyFont="1" applyFill="1"/>
    <xf numFmtId="164" fontId="0" fillId="3" borderId="5" xfId="0" applyNumberFormat="1" applyFont="1" applyFill="1" applyBorder="1"/>
    <xf numFmtId="49" fontId="3" fillId="2" borderId="4" xfId="0" applyNumberFormat="1" applyFont="1" applyFill="1" applyBorder="1" applyAlignment="1">
      <alignment horizontal="left"/>
    </xf>
    <xf numFmtId="166" fontId="0" fillId="3" borderId="3" xfId="0" applyNumberFormat="1" applyFont="1" applyFill="1" applyBorder="1"/>
    <xf numFmtId="0" fontId="4" fillId="2" borderId="4" xfId="0" applyFont="1" applyFill="1" applyBorder="1"/>
    <xf numFmtId="164" fontId="0" fillId="2" borderId="4" xfId="0" applyNumberFormat="1" applyFont="1" applyFill="1" applyBorder="1"/>
    <xf numFmtId="167" fontId="2" fillId="3" borderId="0" xfId="0" applyNumberFormat="1" applyFont="1" applyFill="1"/>
    <xf numFmtId="4" fontId="2" fillId="0" borderId="0" xfId="5" applyNumberFormat="1" applyFont="1" applyBorder="1" applyAlignment="1"/>
    <xf numFmtId="0" fontId="4" fillId="0" borderId="0" xfId="0" applyFont="1" applyAlignment="1"/>
    <xf numFmtId="4" fontId="4" fillId="0" borderId="0" xfId="0" applyNumberFormat="1" applyFont="1" applyAlignment="1"/>
    <xf numFmtId="0" fontId="3" fillId="3" borderId="1" xfId="2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horizontal="right"/>
    </xf>
    <xf numFmtId="0" fontId="8" fillId="3" borderId="1" xfId="2" applyFont="1" applyFill="1" applyBorder="1" applyAlignment="1">
      <alignment vertical="top" wrapText="1"/>
    </xf>
    <xf numFmtId="4" fontId="2" fillId="3" borderId="13" xfId="0" applyNumberFormat="1" applyFont="1" applyFill="1" applyBorder="1" applyAlignment="1">
      <alignment horizontal="right"/>
    </xf>
    <xf numFmtId="0" fontId="8" fillId="3" borderId="14" xfId="2" applyFont="1" applyFill="1" applyBorder="1" applyAlignment="1">
      <alignment vertical="top" wrapText="1"/>
    </xf>
    <xf numFmtId="4" fontId="2" fillId="3" borderId="14" xfId="0" applyNumberFormat="1" applyFont="1" applyFill="1" applyBorder="1" applyAlignment="1">
      <alignment horizontal="right"/>
    </xf>
    <xf numFmtId="4" fontId="2" fillId="3" borderId="15" xfId="0" applyNumberFormat="1" applyFont="1" applyFill="1" applyBorder="1" applyAlignment="1">
      <alignment horizontal="right"/>
    </xf>
    <xf numFmtId="4" fontId="16" fillId="2" borderId="1" xfId="6" applyNumberFormat="1" applyFont="1" applyFill="1" applyBorder="1" applyAlignment="1">
      <alignment horizontal="right" vertical="center" wrapText="1" indent="1"/>
    </xf>
    <xf numFmtId="43" fontId="4" fillId="0" borderId="1" xfId="1" applyFont="1" applyBorder="1"/>
    <xf numFmtId="0" fontId="10" fillId="0" borderId="1" xfId="0" applyFont="1" applyBorder="1" applyAlignment="1">
      <alignment horizontal="center" vertical="center"/>
    </xf>
    <xf numFmtId="4" fontId="17" fillId="0" borderId="1" xfId="6" applyNumberFormat="1" applyFont="1" applyFill="1" applyBorder="1" applyAlignment="1">
      <alignment horizontal="right" vertical="center" wrapText="1" indent="1"/>
    </xf>
    <xf numFmtId="4" fontId="10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/>
    </xf>
    <xf numFmtId="4" fontId="16" fillId="2" borderId="1" xfId="6" applyNumberFormat="1" applyFont="1" applyFill="1" applyBorder="1" applyAlignment="1">
      <alignment horizontal="right" vertical="center"/>
    </xf>
    <xf numFmtId="4" fontId="4" fillId="0" borderId="1" xfId="0" applyNumberFormat="1" applyFont="1" applyBorder="1"/>
    <xf numFmtId="4" fontId="2" fillId="0" borderId="1" xfId="0" applyNumberFormat="1" applyFont="1" applyBorder="1"/>
    <xf numFmtId="0" fontId="15" fillId="2" borderId="1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/>
    </xf>
    <xf numFmtId="0" fontId="15" fillId="3" borderId="7" xfId="7" applyFont="1" applyFill="1" applyBorder="1" applyAlignment="1">
      <alignment horizontal="center"/>
    </xf>
    <xf numFmtId="0" fontId="15" fillId="3" borderId="2" xfId="7" applyFont="1" applyFill="1" applyBorder="1"/>
    <xf numFmtId="0" fontId="15" fillId="3" borderId="16" xfId="7" applyFont="1" applyFill="1" applyBorder="1"/>
    <xf numFmtId="0" fontId="10" fillId="3" borderId="6" xfId="7" applyFont="1" applyFill="1" applyBorder="1" applyAlignment="1">
      <alignment horizontal="left"/>
    </xf>
    <xf numFmtId="4" fontId="10" fillId="3" borderId="3" xfId="7" applyNumberFormat="1" applyFont="1" applyFill="1" applyBorder="1"/>
    <xf numFmtId="4" fontId="10" fillId="3" borderId="0" xfId="7" applyNumberFormat="1" applyFont="1" applyFill="1" applyBorder="1"/>
    <xf numFmtId="0" fontId="15" fillId="3" borderId="6" xfId="7" applyFont="1" applyFill="1" applyBorder="1" applyAlignment="1">
      <alignment horizontal="left"/>
    </xf>
    <xf numFmtId="0" fontId="15" fillId="3" borderId="3" xfId="7" applyFont="1" applyFill="1" applyBorder="1"/>
    <xf numFmtId="0" fontId="15" fillId="3" borderId="0" xfId="7" applyFont="1" applyFill="1" applyBorder="1"/>
    <xf numFmtId="0" fontId="10" fillId="3" borderId="9" xfId="7" applyFont="1" applyFill="1" applyBorder="1" applyAlignment="1">
      <alignment horizontal="left"/>
    </xf>
    <xf numFmtId="4" fontId="10" fillId="3" borderId="4" xfId="7" applyNumberFormat="1" applyFont="1" applyFill="1" applyBorder="1"/>
    <xf numFmtId="4" fontId="10" fillId="3" borderId="17" xfId="7" applyNumberFormat="1" applyFont="1" applyFill="1" applyBorder="1"/>
    <xf numFmtId="0" fontId="4" fillId="3" borderId="0" xfId="0" applyFont="1" applyFill="1" applyAlignment="1">
      <alignment horizontal="center" vertical="center"/>
    </xf>
    <xf numFmtId="0" fontId="2" fillId="3" borderId="0" xfId="0" applyFont="1" applyFill="1" applyBorder="1" applyAlignment="1"/>
    <xf numFmtId="0" fontId="8" fillId="3" borderId="0" xfId="0" applyFont="1" applyFill="1" applyBorder="1" applyAlignment="1" applyProtection="1">
      <alignment vertical="top" wrapText="1"/>
      <protection locked="0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vertical="center"/>
    </xf>
    <xf numFmtId="0" fontId="15" fillId="2" borderId="18" xfId="0" applyFont="1" applyFill="1" applyBorder="1" applyAlignment="1">
      <alignment vertical="center"/>
    </xf>
    <xf numFmtId="0" fontId="2" fillId="3" borderId="0" xfId="0" applyFont="1" applyFill="1" applyBorder="1"/>
    <xf numFmtId="0" fontId="15" fillId="0" borderId="1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center"/>
    </xf>
  </cellXfs>
  <cellStyles count="8">
    <cellStyle name="Millares" xfId="1" builtinId="3"/>
    <cellStyle name="Millares 2 16 2" xfId="5"/>
    <cellStyle name="Millares 2 2" xfId="3"/>
    <cellStyle name="Normal" xfId="0" builtinId="0"/>
    <cellStyle name="Normal 2 2" xfId="2"/>
    <cellStyle name="Normal 2 3 10" xfId="7"/>
    <cellStyle name="Normal 3 2 2" xfId="6"/>
    <cellStyle name="Normal 3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565</xdr:row>
      <xdr:rowOff>123825</xdr:rowOff>
    </xdr:from>
    <xdr:to>
      <xdr:col>6</xdr:col>
      <xdr:colOff>581025</xdr:colOff>
      <xdr:row>565</xdr:row>
      <xdr:rowOff>123825</xdr:rowOff>
    </xdr:to>
    <xdr:cxnSp macro="">
      <xdr:nvCxnSpPr>
        <xdr:cNvPr id="2" name="Conector recto 1"/>
        <xdr:cNvCxnSpPr/>
      </xdr:nvCxnSpPr>
      <xdr:spPr>
        <a:xfrm>
          <a:off x="6153150" y="105689400"/>
          <a:ext cx="26765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565</xdr:row>
      <xdr:rowOff>152400</xdr:rowOff>
    </xdr:from>
    <xdr:to>
      <xdr:col>1</xdr:col>
      <xdr:colOff>2705100</xdr:colOff>
      <xdr:row>565</xdr:row>
      <xdr:rowOff>152400</xdr:rowOff>
    </xdr:to>
    <xdr:cxnSp macro="">
      <xdr:nvCxnSpPr>
        <xdr:cNvPr id="3" name="Conector recto 2"/>
        <xdr:cNvCxnSpPr/>
      </xdr:nvCxnSpPr>
      <xdr:spPr>
        <a:xfrm>
          <a:off x="314325" y="105717975"/>
          <a:ext cx="2667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F577"/>
  <sheetViews>
    <sheetView tabSelected="1" workbookViewId="0">
      <selection activeCell="E1" sqref="B1:G568"/>
    </sheetView>
  </sheetViews>
  <sheetFormatPr baseColWidth="10" defaultRowHeight="12.75" x14ac:dyDescent="0.2"/>
  <cols>
    <col min="1" max="1" width="4.140625" style="2" customWidth="1"/>
    <col min="2" max="2" width="43.28515625" style="2" customWidth="1"/>
    <col min="3" max="3" width="19.85546875" style="2" customWidth="1"/>
    <col min="4" max="4" width="23.7109375" style="2" customWidth="1"/>
    <col min="5" max="5" width="21.28515625" style="2" customWidth="1"/>
    <col min="6" max="16384" width="11.42578125" style="2"/>
  </cols>
  <sheetData>
    <row r="1" spans="2:5" ht="13.5" customHeight="1" x14ac:dyDescent="0.2">
      <c r="B1" s="1"/>
      <c r="C1" s="1"/>
      <c r="D1" s="1"/>
      <c r="E1" s="1"/>
    </row>
    <row r="2" spans="2:5" ht="15" customHeight="1" x14ac:dyDescent="0.2">
      <c r="B2" s="142" t="s">
        <v>0</v>
      </c>
      <c r="C2" s="142"/>
      <c r="D2" s="142"/>
      <c r="E2" s="142"/>
    </row>
    <row r="3" spans="2:5" ht="24" customHeight="1" x14ac:dyDescent="0.2">
      <c r="B3" s="142" t="s">
        <v>1</v>
      </c>
      <c r="C3" s="142"/>
      <c r="D3" s="142"/>
      <c r="E3" s="142"/>
    </row>
    <row r="4" spans="2:5" x14ac:dyDescent="0.2">
      <c r="B4" s="3"/>
      <c r="C4" s="4"/>
      <c r="D4" s="5"/>
      <c r="E4" s="5"/>
    </row>
    <row r="5" spans="2:5" x14ac:dyDescent="0.2">
      <c r="B5" s="6"/>
      <c r="C5" s="7"/>
      <c r="D5" s="8"/>
      <c r="E5" s="8"/>
    </row>
    <row r="6" spans="2:5" x14ac:dyDescent="0.2">
      <c r="B6" s="9" t="s">
        <v>2</v>
      </c>
    </row>
    <row r="7" spans="2:5" x14ac:dyDescent="0.2">
      <c r="B7" s="143"/>
      <c r="C7" s="143"/>
      <c r="D7" s="143"/>
      <c r="E7" s="143"/>
    </row>
    <row r="8" spans="2:5" x14ac:dyDescent="0.2">
      <c r="B8" s="10"/>
      <c r="C8" s="7"/>
      <c r="D8" s="8"/>
      <c r="E8" s="8"/>
    </row>
    <row r="9" spans="2:5" x14ac:dyDescent="0.2">
      <c r="B9" s="11" t="s">
        <v>3</v>
      </c>
      <c r="C9" s="12"/>
      <c r="D9" s="5"/>
      <c r="E9" s="5"/>
    </row>
    <row r="10" spans="2:5" x14ac:dyDescent="0.2">
      <c r="B10" s="13"/>
      <c r="D10" s="5"/>
      <c r="E10" s="5"/>
    </row>
    <row r="11" spans="2:5" x14ac:dyDescent="0.2">
      <c r="B11" s="14" t="s">
        <v>4</v>
      </c>
      <c r="D11" s="5"/>
      <c r="E11" s="5"/>
    </row>
    <row r="13" spans="2:5" x14ac:dyDescent="0.2">
      <c r="B13" s="15" t="s">
        <v>5</v>
      </c>
      <c r="C13" s="16"/>
      <c r="D13" s="16"/>
      <c r="E13" s="16"/>
    </row>
    <row r="14" spans="2:5" x14ac:dyDescent="0.2">
      <c r="B14" s="17"/>
      <c r="C14" s="16"/>
      <c r="D14" s="16"/>
      <c r="E14" s="16"/>
    </row>
    <row r="15" spans="2:5" ht="20.25" customHeight="1" x14ac:dyDescent="0.2">
      <c r="B15" s="18" t="s">
        <v>6</v>
      </c>
      <c r="C15" s="19" t="s">
        <v>7</v>
      </c>
      <c r="D15" s="19" t="s">
        <v>8</v>
      </c>
    </row>
    <row r="16" spans="2:5" x14ac:dyDescent="0.2">
      <c r="B16" s="20" t="s">
        <v>9</v>
      </c>
      <c r="C16" s="21"/>
      <c r="D16" s="21">
        <v>0</v>
      </c>
    </row>
    <row r="17" spans="2:5" x14ac:dyDescent="0.2">
      <c r="B17" s="22"/>
      <c r="C17" s="23"/>
      <c r="D17" s="23">
        <v>0</v>
      </c>
    </row>
    <row r="18" spans="2:5" x14ac:dyDescent="0.2">
      <c r="B18" s="22" t="s">
        <v>10</v>
      </c>
      <c r="C18" s="23"/>
      <c r="D18" s="23">
        <v>0</v>
      </c>
    </row>
    <row r="19" spans="2:5" x14ac:dyDescent="0.2">
      <c r="B19" s="24"/>
      <c r="C19" s="25"/>
      <c r="D19" s="23">
        <v>0</v>
      </c>
    </row>
    <row r="20" spans="2:5" x14ac:dyDescent="0.2">
      <c r="B20" s="26" t="s">
        <v>11</v>
      </c>
      <c r="C20" s="27"/>
      <c r="D20" s="27">
        <v>0</v>
      </c>
    </row>
    <row r="21" spans="2:5" x14ac:dyDescent="0.2">
      <c r="B21" s="17"/>
      <c r="C21" s="28">
        <f>SUM(C16:C20)</f>
        <v>0</v>
      </c>
      <c r="D21" s="19"/>
    </row>
    <row r="22" spans="2:5" x14ac:dyDescent="0.2">
      <c r="B22" s="17"/>
      <c r="C22" s="16"/>
      <c r="D22" s="16"/>
      <c r="E22" s="16"/>
    </row>
    <row r="23" spans="2:5" x14ac:dyDescent="0.2">
      <c r="B23" s="17"/>
      <c r="C23" s="16"/>
      <c r="D23" s="16"/>
      <c r="E23" s="16"/>
    </row>
    <row r="24" spans="2:5" x14ac:dyDescent="0.2">
      <c r="B24" s="15" t="s">
        <v>12</v>
      </c>
      <c r="C24" s="29"/>
      <c r="D24" s="16"/>
      <c r="E24" s="16"/>
    </row>
    <row r="26" spans="2:5" ht="18.75" customHeight="1" x14ac:dyDescent="0.2">
      <c r="B26" s="18" t="s">
        <v>13</v>
      </c>
      <c r="C26" s="19" t="s">
        <v>7</v>
      </c>
      <c r="D26" s="19" t="s">
        <v>14</v>
      </c>
      <c r="E26" s="19" t="s">
        <v>15</v>
      </c>
    </row>
    <row r="27" spans="2:5" x14ac:dyDescent="0.2">
      <c r="B27" s="22" t="s">
        <v>16</v>
      </c>
      <c r="C27" s="23"/>
      <c r="D27" s="23"/>
      <c r="E27" s="23"/>
    </row>
    <row r="28" spans="2:5" x14ac:dyDescent="0.2">
      <c r="B28" s="30" t="s">
        <v>17</v>
      </c>
      <c r="C28" s="23">
        <v>0</v>
      </c>
      <c r="D28" s="23">
        <v>0</v>
      </c>
      <c r="E28" s="23">
        <v>300000</v>
      </c>
    </row>
    <row r="29" spans="2:5" x14ac:dyDescent="0.2">
      <c r="B29" s="30" t="s">
        <v>18</v>
      </c>
      <c r="C29" s="23">
        <v>0</v>
      </c>
      <c r="D29" s="23">
        <v>0</v>
      </c>
      <c r="E29" s="23">
        <v>1300835.8799999999</v>
      </c>
    </row>
    <row r="30" spans="2:5" ht="14.25" customHeight="1" x14ac:dyDescent="0.2">
      <c r="B30" s="22" t="s">
        <v>19</v>
      </c>
      <c r="C30" s="23"/>
      <c r="D30" s="23"/>
      <c r="E30" s="23"/>
    </row>
    <row r="31" spans="2:5" ht="14.25" customHeight="1" x14ac:dyDescent="0.2">
      <c r="B31" s="26"/>
      <c r="C31" s="31"/>
      <c r="D31" s="31"/>
      <c r="E31" s="31"/>
    </row>
    <row r="32" spans="2:5" ht="14.25" customHeight="1" x14ac:dyDescent="0.2">
      <c r="C32" s="28">
        <f>SUM(C27:C31)</f>
        <v>0</v>
      </c>
      <c r="D32" s="28">
        <f>SUM(D27:D31)</f>
        <v>0</v>
      </c>
      <c r="E32" s="28">
        <f>SUM(E27:E31)</f>
        <v>1600835.88</v>
      </c>
    </row>
    <row r="33" spans="2:5" ht="14.25" customHeight="1" x14ac:dyDescent="0.2">
      <c r="C33" s="32"/>
      <c r="D33" s="32"/>
      <c r="E33" s="32"/>
    </row>
    <row r="34" spans="2:5" ht="14.25" customHeight="1" x14ac:dyDescent="0.2"/>
    <row r="35" spans="2:5" ht="23.25" customHeight="1" x14ac:dyDescent="0.2">
      <c r="B35" s="18" t="s">
        <v>20</v>
      </c>
      <c r="C35" s="19" t="s">
        <v>7</v>
      </c>
      <c r="D35" s="19" t="s">
        <v>21</v>
      </c>
      <c r="E35" s="19" t="s">
        <v>22</v>
      </c>
    </row>
    <row r="36" spans="2:5" ht="14.25" customHeight="1" x14ac:dyDescent="0.2">
      <c r="B36" s="22" t="s">
        <v>23</v>
      </c>
      <c r="C36" s="33">
        <f>SUM(C37:C39)</f>
        <v>950</v>
      </c>
      <c r="D36" s="33">
        <f>SUM(D37:D39)</f>
        <v>950</v>
      </c>
      <c r="E36" s="23"/>
    </row>
    <row r="37" spans="2:5" ht="14.25" customHeight="1" x14ac:dyDescent="0.2">
      <c r="B37" s="23" t="s">
        <v>24</v>
      </c>
      <c r="C37" s="34">
        <v>0</v>
      </c>
      <c r="D37" s="35">
        <v>0</v>
      </c>
      <c r="E37" s="23"/>
    </row>
    <row r="38" spans="2:5" ht="14.25" customHeight="1" x14ac:dyDescent="0.2">
      <c r="B38" s="23" t="s">
        <v>25</v>
      </c>
      <c r="C38" s="36">
        <v>0</v>
      </c>
      <c r="D38" s="37">
        <v>0</v>
      </c>
      <c r="E38" s="23"/>
    </row>
    <row r="39" spans="2:5" ht="14.25" customHeight="1" x14ac:dyDescent="0.2">
      <c r="B39" s="30" t="s">
        <v>26</v>
      </c>
      <c r="C39" s="23">
        <v>950</v>
      </c>
      <c r="D39" s="23">
        <v>950</v>
      </c>
      <c r="E39" s="23"/>
    </row>
    <row r="40" spans="2:5" ht="14.25" customHeight="1" x14ac:dyDescent="0.2">
      <c r="B40" s="22" t="s">
        <v>27</v>
      </c>
      <c r="C40" s="38">
        <f>+C41</f>
        <v>0</v>
      </c>
      <c r="D40" s="39">
        <f>+D41</f>
        <v>0</v>
      </c>
      <c r="E40" s="23"/>
    </row>
    <row r="41" spans="2:5" ht="14.25" customHeight="1" x14ac:dyDescent="0.2">
      <c r="B41" s="23" t="s">
        <v>28</v>
      </c>
      <c r="C41" s="36">
        <v>0</v>
      </c>
      <c r="D41" s="36">
        <v>0</v>
      </c>
      <c r="E41" s="23"/>
    </row>
    <row r="42" spans="2:5" ht="14.25" customHeight="1" x14ac:dyDescent="0.2">
      <c r="B42" s="22" t="s">
        <v>29</v>
      </c>
      <c r="C42" s="38">
        <f>+C43+C44</f>
        <v>0</v>
      </c>
      <c r="D42" s="39">
        <f>+D43+D44</f>
        <v>0</v>
      </c>
      <c r="E42" s="23"/>
    </row>
    <row r="43" spans="2:5" ht="14.25" customHeight="1" x14ac:dyDescent="0.2">
      <c r="B43" s="23" t="s">
        <v>30</v>
      </c>
      <c r="C43" s="36">
        <v>0</v>
      </c>
      <c r="D43" s="36">
        <v>0</v>
      </c>
      <c r="E43" s="23"/>
    </row>
    <row r="44" spans="2:5" ht="14.25" customHeight="1" x14ac:dyDescent="0.2">
      <c r="B44" s="27" t="s">
        <v>31</v>
      </c>
      <c r="C44" s="36">
        <v>0</v>
      </c>
      <c r="D44" s="36">
        <v>0</v>
      </c>
      <c r="E44" s="23"/>
    </row>
    <row r="45" spans="2:5" ht="14.25" customHeight="1" x14ac:dyDescent="0.2">
      <c r="C45" s="28">
        <f>+C36+C40+C42</f>
        <v>950</v>
      </c>
      <c r="D45" s="28">
        <f>+D36+D40+D42</f>
        <v>950</v>
      </c>
      <c r="E45" s="19">
        <f>SUM(E35:E41)</f>
        <v>0</v>
      </c>
    </row>
    <row r="46" spans="2:5" ht="14.25" customHeight="1" x14ac:dyDescent="0.2">
      <c r="C46" s="40"/>
      <c r="D46" s="40"/>
      <c r="E46" s="40"/>
    </row>
    <row r="47" spans="2:5" ht="14.25" customHeight="1" x14ac:dyDescent="0.2">
      <c r="C47" s="40"/>
      <c r="D47" s="40"/>
      <c r="E47" s="40"/>
    </row>
    <row r="48" spans="2:5" ht="14.25" customHeight="1" x14ac:dyDescent="0.2">
      <c r="B48" s="15" t="s">
        <v>32</v>
      </c>
    </row>
    <row r="49" spans="2:5" ht="14.25" customHeight="1" x14ac:dyDescent="0.2">
      <c r="B49" s="41"/>
    </row>
    <row r="50" spans="2:5" ht="24" customHeight="1" x14ac:dyDescent="0.2">
      <c r="B50" s="18" t="s">
        <v>33</v>
      </c>
      <c r="C50" s="19" t="s">
        <v>7</v>
      </c>
      <c r="D50" s="19" t="s">
        <v>34</v>
      </c>
    </row>
    <row r="51" spans="2:5" ht="14.25" customHeight="1" x14ac:dyDescent="0.2">
      <c r="B51" s="20" t="s">
        <v>35</v>
      </c>
      <c r="C51" s="21"/>
      <c r="D51" s="21">
        <v>0</v>
      </c>
    </row>
    <row r="52" spans="2:5" ht="14.25" customHeight="1" x14ac:dyDescent="0.2">
      <c r="B52" s="22"/>
      <c r="C52" s="23"/>
      <c r="D52" s="23">
        <v>0</v>
      </c>
    </row>
    <row r="53" spans="2:5" ht="14.25" customHeight="1" x14ac:dyDescent="0.2">
      <c r="B53" s="22" t="s">
        <v>36</v>
      </c>
      <c r="C53" s="23"/>
      <c r="D53" s="23"/>
    </row>
    <row r="54" spans="2:5" ht="14.25" customHeight="1" x14ac:dyDescent="0.2">
      <c r="B54" s="26"/>
      <c r="C54" s="27"/>
      <c r="D54" s="27">
        <v>0</v>
      </c>
    </row>
    <row r="55" spans="2:5" ht="14.25" customHeight="1" x14ac:dyDescent="0.2">
      <c r="B55" s="42"/>
      <c r="C55" s="19">
        <f>SUM(C50:C54)</f>
        <v>0</v>
      </c>
      <c r="D55" s="19"/>
    </row>
    <row r="56" spans="2:5" ht="14.25" customHeight="1" x14ac:dyDescent="0.2">
      <c r="B56" s="42"/>
      <c r="C56" s="43"/>
      <c r="D56" s="43"/>
      <c r="E56" s="43"/>
    </row>
    <row r="57" spans="2:5" ht="9.75" customHeight="1" x14ac:dyDescent="0.2">
      <c r="B57" s="42"/>
      <c r="C57" s="43"/>
      <c r="D57" s="43"/>
      <c r="E57" s="43"/>
    </row>
    <row r="58" spans="2:5" ht="14.25" customHeight="1" x14ac:dyDescent="0.2">
      <c r="B58" s="15" t="s">
        <v>37</v>
      </c>
    </row>
    <row r="59" spans="2:5" ht="14.25" customHeight="1" x14ac:dyDescent="0.2">
      <c r="B59" s="41"/>
    </row>
    <row r="60" spans="2:5" ht="27.75" customHeight="1" x14ac:dyDescent="0.2">
      <c r="B60" s="18" t="s">
        <v>38</v>
      </c>
      <c r="C60" s="19" t="s">
        <v>7</v>
      </c>
      <c r="D60" s="19" t="s">
        <v>8</v>
      </c>
      <c r="E60" s="44" t="s">
        <v>39</v>
      </c>
    </row>
    <row r="61" spans="2:5" ht="14.25" customHeight="1" x14ac:dyDescent="0.2">
      <c r="B61" s="45" t="s">
        <v>40</v>
      </c>
      <c r="C61" s="46"/>
      <c r="D61" s="21">
        <v>0</v>
      </c>
      <c r="E61" s="47">
        <v>0</v>
      </c>
    </row>
    <row r="62" spans="2:5" ht="14.25" customHeight="1" x14ac:dyDescent="0.2">
      <c r="B62" s="45"/>
      <c r="C62" s="48"/>
      <c r="D62" s="23">
        <v>0</v>
      </c>
      <c r="E62" s="49">
        <v>0</v>
      </c>
    </row>
    <row r="63" spans="2:5" ht="14.25" customHeight="1" x14ac:dyDescent="0.2">
      <c r="B63" s="45"/>
      <c r="C63" s="48"/>
      <c r="D63" s="23">
        <v>0</v>
      </c>
      <c r="E63" s="49">
        <v>0</v>
      </c>
    </row>
    <row r="64" spans="2:5" ht="14.25" customHeight="1" x14ac:dyDescent="0.2">
      <c r="B64" s="50"/>
      <c r="C64" s="51"/>
      <c r="D64" s="27">
        <v>0</v>
      </c>
      <c r="E64" s="52">
        <v>0</v>
      </c>
    </row>
    <row r="65" spans="2:5" ht="15" customHeight="1" x14ac:dyDescent="0.2">
      <c r="B65" s="42"/>
      <c r="C65" s="19">
        <f>SUM(C60:C64)</f>
        <v>0</v>
      </c>
      <c r="D65" s="53">
        <v>0</v>
      </c>
      <c r="E65" s="54">
        <v>0</v>
      </c>
    </row>
    <row r="66" spans="2:5" x14ac:dyDescent="0.2">
      <c r="B66" s="42"/>
      <c r="C66" s="55"/>
      <c r="D66" s="55"/>
      <c r="E66" s="55"/>
    </row>
    <row r="67" spans="2:5" x14ac:dyDescent="0.2">
      <c r="B67" s="42"/>
      <c r="C67" s="55"/>
      <c r="D67" s="55"/>
      <c r="E67" s="55"/>
    </row>
    <row r="68" spans="2:5" x14ac:dyDescent="0.2">
      <c r="B68" s="42"/>
      <c r="C68" s="55"/>
      <c r="D68" s="55"/>
      <c r="E68" s="55"/>
    </row>
    <row r="69" spans="2:5" ht="26.25" customHeight="1" x14ac:dyDescent="0.2">
      <c r="B69" s="18" t="s">
        <v>41</v>
      </c>
      <c r="C69" s="19" t="s">
        <v>7</v>
      </c>
      <c r="D69" s="19" t="s">
        <v>8</v>
      </c>
      <c r="E69" s="55"/>
    </row>
    <row r="70" spans="2:5" x14ac:dyDescent="0.2">
      <c r="B70" s="20" t="s">
        <v>42</v>
      </c>
      <c r="C70" s="49"/>
      <c r="D70" s="23">
        <v>0</v>
      </c>
      <c r="E70" s="55"/>
    </row>
    <row r="71" spans="2:5" x14ac:dyDescent="0.2">
      <c r="B71" s="26"/>
      <c r="C71" s="49"/>
      <c r="D71" s="23">
        <v>0</v>
      </c>
      <c r="E71" s="55"/>
    </row>
    <row r="72" spans="2:5" ht="16.5" customHeight="1" x14ac:dyDescent="0.2">
      <c r="B72" s="42"/>
      <c r="C72" s="19">
        <f>SUM(C70:C71)</f>
        <v>0</v>
      </c>
      <c r="D72" s="19"/>
      <c r="E72" s="55"/>
    </row>
    <row r="73" spans="2:5" x14ac:dyDescent="0.2">
      <c r="B73" s="42"/>
      <c r="C73" s="55"/>
      <c r="D73" s="55"/>
      <c r="E73" s="55"/>
    </row>
    <row r="74" spans="2:5" x14ac:dyDescent="0.2">
      <c r="B74" s="42"/>
      <c r="C74" s="55"/>
      <c r="D74" s="55"/>
      <c r="E74" s="55"/>
    </row>
    <row r="75" spans="2:5" x14ac:dyDescent="0.2">
      <c r="B75" s="15" t="s">
        <v>43</v>
      </c>
    </row>
    <row r="77" spans="2:5" ht="24" customHeight="1" x14ac:dyDescent="0.2">
      <c r="B77" s="18" t="s">
        <v>44</v>
      </c>
      <c r="C77" s="19" t="s">
        <v>45</v>
      </c>
      <c r="D77" s="19" t="s">
        <v>46</v>
      </c>
      <c r="E77" s="19" t="s">
        <v>47</v>
      </c>
    </row>
    <row r="78" spans="2:5" x14ac:dyDescent="0.2">
      <c r="B78" s="20" t="s">
        <v>48</v>
      </c>
      <c r="C78" s="38">
        <f>SUM(C79:C90)</f>
        <v>283131423.13999999</v>
      </c>
      <c r="D78" s="38">
        <f>SUM(D79:D90)</f>
        <v>283131423.13999999</v>
      </c>
      <c r="E78" s="38">
        <f>+D78-C78</f>
        <v>0</v>
      </c>
    </row>
    <row r="79" spans="2:5" ht="15" x14ac:dyDescent="0.25">
      <c r="B79" s="56" t="s">
        <v>49</v>
      </c>
      <c r="C79" s="57">
        <v>14000000</v>
      </c>
      <c r="D79" s="57">
        <v>14000000</v>
      </c>
      <c r="E79" s="23">
        <f>+D79-C79</f>
        <v>0</v>
      </c>
    </row>
    <row r="80" spans="2:5" ht="15" x14ac:dyDescent="0.25">
      <c r="B80" s="56" t="s">
        <v>50</v>
      </c>
      <c r="C80" s="57">
        <v>74737729.200000003</v>
      </c>
      <c r="D80" s="57">
        <v>74737729.200000003</v>
      </c>
      <c r="E80" s="23">
        <f t="shared" ref="E80:E90" si="0">+D80-C80</f>
        <v>0</v>
      </c>
    </row>
    <row r="81" spans="2:5" ht="15" x14ac:dyDescent="0.25">
      <c r="B81" s="56" t="s">
        <v>51</v>
      </c>
      <c r="C81" s="57">
        <v>558272.79</v>
      </c>
      <c r="D81" s="57">
        <v>558272.79</v>
      </c>
      <c r="E81" s="23">
        <f t="shared" si="0"/>
        <v>0</v>
      </c>
    </row>
    <row r="82" spans="2:5" ht="15" x14ac:dyDescent="0.25">
      <c r="B82" s="56" t="s">
        <v>52</v>
      </c>
      <c r="C82" s="57">
        <v>27419166.670000002</v>
      </c>
      <c r="D82" s="57">
        <v>27419166.670000002</v>
      </c>
      <c r="E82" s="23">
        <f t="shared" si="0"/>
        <v>0</v>
      </c>
    </row>
    <row r="83" spans="2:5" ht="15" x14ac:dyDescent="0.25">
      <c r="B83" s="56" t="s">
        <v>53</v>
      </c>
      <c r="C83" s="57">
        <v>53597229.07</v>
      </c>
      <c r="D83" s="57">
        <v>53597229.07</v>
      </c>
      <c r="E83" s="23">
        <f t="shared" si="0"/>
        <v>0</v>
      </c>
    </row>
    <row r="84" spans="2:5" ht="15" x14ac:dyDescent="0.25">
      <c r="B84" s="56" t="s">
        <v>54</v>
      </c>
      <c r="C84" s="57">
        <v>91703554.239999995</v>
      </c>
      <c r="D84" s="57">
        <v>91703554.239999995</v>
      </c>
      <c r="E84" s="23">
        <f>+D84-C84</f>
        <v>0</v>
      </c>
    </row>
    <row r="85" spans="2:5" ht="15" x14ac:dyDescent="0.25">
      <c r="B85" s="56" t="s">
        <v>55</v>
      </c>
      <c r="C85" s="57">
        <v>233474.09</v>
      </c>
      <c r="D85" s="57">
        <v>233474.09</v>
      </c>
      <c r="E85" s="23">
        <f t="shared" si="0"/>
        <v>0</v>
      </c>
    </row>
    <row r="86" spans="2:5" ht="15" x14ac:dyDescent="0.25">
      <c r="B86" s="56" t="s">
        <v>56</v>
      </c>
      <c r="C86" s="57">
        <v>3061800.7</v>
      </c>
      <c r="D86" s="57">
        <v>3061800.7</v>
      </c>
      <c r="E86" s="23">
        <f t="shared" si="0"/>
        <v>0</v>
      </c>
    </row>
    <row r="87" spans="2:5" ht="15" x14ac:dyDescent="0.25">
      <c r="B87" s="56" t="s">
        <v>57</v>
      </c>
      <c r="C87" s="57">
        <v>10318612.109999999</v>
      </c>
      <c r="D87" s="57">
        <v>10318612.109999999</v>
      </c>
      <c r="E87" s="23">
        <f t="shared" si="0"/>
        <v>0</v>
      </c>
    </row>
    <row r="88" spans="2:5" ht="15" x14ac:dyDescent="0.25">
      <c r="B88" s="56" t="s">
        <v>58</v>
      </c>
      <c r="C88" s="57">
        <v>2903995.82</v>
      </c>
      <c r="D88" s="57">
        <v>2903995.82</v>
      </c>
      <c r="E88" s="23">
        <f t="shared" si="0"/>
        <v>0</v>
      </c>
    </row>
    <row r="89" spans="2:5" ht="15" x14ac:dyDescent="0.25">
      <c r="B89" s="56" t="s">
        <v>59</v>
      </c>
      <c r="C89" s="57">
        <v>2861415.3</v>
      </c>
      <c r="D89" s="57">
        <v>2861415.3</v>
      </c>
      <c r="E89" s="23">
        <f t="shared" si="0"/>
        <v>0</v>
      </c>
    </row>
    <row r="90" spans="2:5" ht="15" x14ac:dyDescent="0.25">
      <c r="B90" s="56" t="s">
        <v>60</v>
      </c>
      <c r="C90" s="57">
        <v>1736173.15</v>
      </c>
      <c r="D90" s="57">
        <v>1736173.15</v>
      </c>
      <c r="E90" s="23">
        <f t="shared" si="0"/>
        <v>0</v>
      </c>
    </row>
    <row r="91" spans="2:5" x14ac:dyDescent="0.2">
      <c r="B91" s="22" t="s">
        <v>61</v>
      </c>
      <c r="C91" s="38">
        <f>SUM(C92:C127)</f>
        <v>115857350.27</v>
      </c>
      <c r="D91" s="38">
        <f t="shared" ref="D91" si="1">SUM(D92:D127)</f>
        <v>116243483.75</v>
      </c>
      <c r="E91" s="38">
        <f>+D91-C91</f>
        <v>386133.48000000417</v>
      </c>
    </row>
    <row r="92" spans="2:5" ht="15" x14ac:dyDescent="0.25">
      <c r="B92" s="56" t="s">
        <v>62</v>
      </c>
      <c r="C92" s="57">
        <v>8063708.6299999999</v>
      </c>
      <c r="D92" s="57">
        <v>8063708.6299999999</v>
      </c>
      <c r="E92" s="23">
        <f>+C92-D92</f>
        <v>0</v>
      </c>
    </row>
    <row r="93" spans="2:5" ht="15" x14ac:dyDescent="0.25">
      <c r="B93" s="56" t="s">
        <v>63</v>
      </c>
      <c r="C93" s="57">
        <v>8715166.9800000004</v>
      </c>
      <c r="D93" s="57">
        <v>8715166.9800000004</v>
      </c>
      <c r="E93" s="23">
        <f t="shared" ref="E93:E127" si="2">+C93-D93</f>
        <v>0</v>
      </c>
    </row>
    <row r="94" spans="2:5" ht="15" x14ac:dyDescent="0.25">
      <c r="B94" s="56" t="s">
        <v>64</v>
      </c>
      <c r="C94" s="57">
        <v>1415409.58</v>
      </c>
      <c r="D94" s="57">
        <v>1415409.58</v>
      </c>
      <c r="E94" s="23">
        <f t="shared" si="2"/>
        <v>0</v>
      </c>
    </row>
    <row r="95" spans="2:5" ht="15" x14ac:dyDescent="0.25">
      <c r="B95" s="56" t="s">
        <v>65</v>
      </c>
      <c r="C95" s="57">
        <v>17811947.829999998</v>
      </c>
      <c r="D95" s="57">
        <v>18063390.59</v>
      </c>
      <c r="E95" s="23">
        <f t="shared" si="2"/>
        <v>-251442.76000000164</v>
      </c>
    </row>
    <row r="96" spans="2:5" ht="15" x14ac:dyDescent="0.25">
      <c r="B96" s="56" t="s">
        <v>66</v>
      </c>
      <c r="C96" s="57">
        <v>5369483.9299999997</v>
      </c>
      <c r="D96" s="57">
        <v>5369483.9299999997</v>
      </c>
      <c r="E96" s="23">
        <f t="shared" si="2"/>
        <v>0</v>
      </c>
    </row>
    <row r="97" spans="2:5" ht="15" x14ac:dyDescent="0.25">
      <c r="B97" s="56" t="s">
        <v>67</v>
      </c>
      <c r="C97" s="57">
        <v>1248297.1299999999</v>
      </c>
      <c r="D97" s="57">
        <v>1248297.1299999999</v>
      </c>
      <c r="E97" s="23">
        <f t="shared" si="2"/>
        <v>0</v>
      </c>
    </row>
    <row r="98" spans="2:5" ht="15" x14ac:dyDescent="0.25">
      <c r="B98" s="56" t="s">
        <v>68</v>
      </c>
      <c r="C98" s="57">
        <v>1461301.33</v>
      </c>
      <c r="D98" s="57">
        <v>1461301.33</v>
      </c>
      <c r="E98" s="23">
        <f t="shared" si="2"/>
        <v>0</v>
      </c>
    </row>
    <row r="99" spans="2:5" ht="15" x14ac:dyDescent="0.25">
      <c r="B99" s="56" t="s">
        <v>69</v>
      </c>
      <c r="C99" s="57">
        <v>3767750.62</v>
      </c>
      <c r="D99" s="57">
        <v>3767750.62</v>
      </c>
      <c r="E99" s="23">
        <f t="shared" si="2"/>
        <v>0</v>
      </c>
    </row>
    <row r="100" spans="2:5" ht="15" x14ac:dyDescent="0.25">
      <c r="B100" s="56" t="s">
        <v>70</v>
      </c>
      <c r="C100" s="57">
        <v>518434.34</v>
      </c>
      <c r="D100" s="57">
        <v>518434.34</v>
      </c>
      <c r="E100" s="23">
        <f t="shared" si="2"/>
        <v>0</v>
      </c>
    </row>
    <row r="101" spans="2:5" ht="15" x14ac:dyDescent="0.25">
      <c r="B101" s="56" t="s">
        <v>71</v>
      </c>
      <c r="C101" s="57">
        <v>158711.84</v>
      </c>
      <c r="D101" s="57">
        <v>158711.84</v>
      </c>
      <c r="E101" s="23">
        <f t="shared" si="2"/>
        <v>0</v>
      </c>
    </row>
    <row r="102" spans="2:5" ht="15" x14ac:dyDescent="0.25">
      <c r="B102" s="56" t="s">
        <v>72</v>
      </c>
      <c r="C102" s="57">
        <v>327400.15000000002</v>
      </c>
      <c r="D102" s="57">
        <v>327400.15000000002</v>
      </c>
      <c r="E102" s="23">
        <f t="shared" si="2"/>
        <v>0</v>
      </c>
    </row>
    <row r="103" spans="2:5" ht="15" x14ac:dyDescent="0.25">
      <c r="B103" s="56" t="s">
        <v>73</v>
      </c>
      <c r="C103" s="57">
        <v>4877894.38</v>
      </c>
      <c r="D103" s="57">
        <v>4877894.38</v>
      </c>
      <c r="E103" s="23">
        <f t="shared" si="2"/>
        <v>0</v>
      </c>
    </row>
    <row r="104" spans="2:5" ht="15" x14ac:dyDescent="0.25">
      <c r="B104" s="56" t="s">
        <v>74</v>
      </c>
      <c r="C104" s="57">
        <v>6136463.4699999997</v>
      </c>
      <c r="D104" s="57">
        <v>6136463.4699999997</v>
      </c>
      <c r="E104" s="23">
        <f t="shared" si="2"/>
        <v>0</v>
      </c>
    </row>
    <row r="105" spans="2:5" ht="15" x14ac:dyDescent="0.25">
      <c r="B105" s="56" t="s">
        <v>75</v>
      </c>
      <c r="C105" s="57">
        <v>652266.34</v>
      </c>
      <c r="D105" s="57">
        <v>652266.34</v>
      </c>
      <c r="E105" s="23">
        <f t="shared" si="2"/>
        <v>0</v>
      </c>
    </row>
    <row r="106" spans="2:5" ht="15" x14ac:dyDescent="0.25">
      <c r="B106" s="56" t="s">
        <v>76</v>
      </c>
      <c r="C106" s="57">
        <v>194816.54</v>
      </c>
      <c r="D106" s="57">
        <v>194816.54</v>
      </c>
      <c r="E106" s="23">
        <f t="shared" si="2"/>
        <v>0</v>
      </c>
    </row>
    <row r="107" spans="2:5" ht="15" x14ac:dyDescent="0.25">
      <c r="B107" s="56" t="s">
        <v>77</v>
      </c>
      <c r="C107" s="57">
        <v>3968282.64</v>
      </c>
      <c r="D107" s="57">
        <v>3968282.64</v>
      </c>
      <c r="E107" s="23">
        <f t="shared" si="2"/>
        <v>0</v>
      </c>
    </row>
    <row r="108" spans="2:5" ht="15" x14ac:dyDescent="0.25">
      <c r="B108" s="56" t="s">
        <v>78</v>
      </c>
      <c r="C108" s="57">
        <v>3462754</v>
      </c>
      <c r="D108" s="57">
        <v>3462754</v>
      </c>
      <c r="E108" s="23">
        <f t="shared" si="2"/>
        <v>0</v>
      </c>
    </row>
    <row r="109" spans="2:5" ht="15" x14ac:dyDescent="0.25">
      <c r="B109" s="56" t="s">
        <v>79</v>
      </c>
      <c r="C109" s="57">
        <v>5478.26</v>
      </c>
      <c r="D109" s="57">
        <v>5478.26</v>
      </c>
      <c r="E109" s="23">
        <f t="shared" si="2"/>
        <v>0</v>
      </c>
    </row>
    <row r="110" spans="2:5" ht="15" x14ac:dyDescent="0.25">
      <c r="B110" s="56" t="s">
        <v>80</v>
      </c>
      <c r="C110" s="57">
        <v>345786.09</v>
      </c>
      <c r="D110" s="57">
        <v>345786.09</v>
      </c>
      <c r="E110" s="23">
        <f t="shared" si="2"/>
        <v>0</v>
      </c>
    </row>
    <row r="111" spans="2:5" ht="15" x14ac:dyDescent="0.25">
      <c r="B111" s="56" t="s">
        <v>81</v>
      </c>
      <c r="C111" s="57">
        <v>28155</v>
      </c>
      <c r="D111" s="57">
        <v>28155</v>
      </c>
      <c r="E111" s="23">
        <f t="shared" si="2"/>
        <v>0</v>
      </c>
    </row>
    <row r="112" spans="2:5" ht="15" x14ac:dyDescent="0.25">
      <c r="B112" s="56" t="s">
        <v>82</v>
      </c>
      <c r="C112" s="57">
        <v>225354.35</v>
      </c>
      <c r="D112" s="57">
        <v>225354.35</v>
      </c>
      <c r="E112" s="23">
        <f t="shared" si="2"/>
        <v>0</v>
      </c>
    </row>
    <row r="113" spans="2:5" ht="15" x14ac:dyDescent="0.25">
      <c r="B113" s="56" t="s">
        <v>83</v>
      </c>
      <c r="C113" s="57">
        <v>12586</v>
      </c>
      <c r="D113" s="57">
        <v>12586</v>
      </c>
      <c r="E113" s="23">
        <f t="shared" si="2"/>
        <v>0</v>
      </c>
    </row>
    <row r="114" spans="2:5" ht="15" x14ac:dyDescent="0.25">
      <c r="B114" s="56" t="s">
        <v>84</v>
      </c>
      <c r="C114" s="57">
        <v>98083.34</v>
      </c>
      <c r="D114" s="57">
        <v>98083.34</v>
      </c>
      <c r="E114" s="23">
        <f t="shared" si="2"/>
        <v>0</v>
      </c>
    </row>
    <row r="115" spans="2:5" ht="15" x14ac:dyDescent="0.25">
      <c r="B115" s="56" t="s">
        <v>85</v>
      </c>
      <c r="C115" s="57">
        <v>11904588.640000001</v>
      </c>
      <c r="D115" s="57">
        <v>12039279.359999999</v>
      </c>
      <c r="E115" s="23">
        <f t="shared" si="2"/>
        <v>-134690.71999999881</v>
      </c>
    </row>
    <row r="116" spans="2:5" ht="15" x14ac:dyDescent="0.25">
      <c r="B116" s="56" t="s">
        <v>86</v>
      </c>
      <c r="C116" s="57">
        <v>24142080.989999998</v>
      </c>
      <c r="D116" s="57">
        <v>24142080.989999998</v>
      </c>
      <c r="E116" s="23">
        <f t="shared" si="2"/>
        <v>0</v>
      </c>
    </row>
    <row r="117" spans="2:5" ht="15" x14ac:dyDescent="0.25">
      <c r="B117" s="56" t="s">
        <v>87</v>
      </c>
      <c r="C117" s="57">
        <v>19995</v>
      </c>
      <c r="D117" s="57">
        <v>19995</v>
      </c>
      <c r="E117" s="23">
        <f t="shared" si="2"/>
        <v>0</v>
      </c>
    </row>
    <row r="118" spans="2:5" ht="15" x14ac:dyDescent="0.25">
      <c r="B118" s="56" t="s">
        <v>88</v>
      </c>
      <c r="C118" s="57">
        <v>239303.76</v>
      </c>
      <c r="D118" s="57">
        <v>239303.76</v>
      </c>
      <c r="E118" s="23">
        <f t="shared" si="2"/>
        <v>0</v>
      </c>
    </row>
    <row r="119" spans="2:5" ht="15" x14ac:dyDescent="0.25">
      <c r="B119" s="56" t="s">
        <v>89</v>
      </c>
      <c r="C119" s="57">
        <v>1264849.8500000001</v>
      </c>
      <c r="D119" s="57">
        <v>1264849.8500000001</v>
      </c>
      <c r="E119" s="23">
        <f t="shared" si="2"/>
        <v>0</v>
      </c>
    </row>
    <row r="120" spans="2:5" ht="15" x14ac:dyDescent="0.25">
      <c r="B120" s="56" t="s">
        <v>90</v>
      </c>
      <c r="C120" s="57">
        <v>357694.94</v>
      </c>
      <c r="D120" s="57">
        <v>357694.94</v>
      </c>
      <c r="E120" s="23">
        <f t="shared" si="2"/>
        <v>0</v>
      </c>
    </row>
    <row r="121" spans="2:5" ht="15" x14ac:dyDescent="0.25">
      <c r="B121" s="56" t="s">
        <v>91</v>
      </c>
      <c r="C121" s="57">
        <v>2315971.39</v>
      </c>
      <c r="D121" s="57">
        <v>2315971.39</v>
      </c>
      <c r="E121" s="23">
        <f t="shared" si="2"/>
        <v>0</v>
      </c>
    </row>
    <row r="122" spans="2:5" ht="15" x14ac:dyDescent="0.25">
      <c r="B122" s="56" t="s">
        <v>92</v>
      </c>
      <c r="C122" s="57">
        <v>489903.17</v>
      </c>
      <c r="D122" s="57">
        <v>489903.17</v>
      </c>
      <c r="E122" s="23">
        <f t="shared" si="2"/>
        <v>0</v>
      </c>
    </row>
    <row r="123" spans="2:5" ht="15" x14ac:dyDescent="0.25">
      <c r="B123" s="56" t="s">
        <v>93</v>
      </c>
      <c r="C123" s="57">
        <v>1786506.13</v>
      </c>
      <c r="D123" s="57">
        <v>1786506.13</v>
      </c>
      <c r="E123" s="23">
        <f t="shared" si="2"/>
        <v>0</v>
      </c>
    </row>
    <row r="124" spans="2:5" ht="15" x14ac:dyDescent="0.25">
      <c r="B124" s="56" t="s">
        <v>94</v>
      </c>
      <c r="C124" s="57">
        <v>266078.83</v>
      </c>
      <c r="D124" s="57">
        <v>266078.83</v>
      </c>
      <c r="E124" s="23">
        <f t="shared" si="2"/>
        <v>0</v>
      </c>
    </row>
    <row r="125" spans="2:5" ht="15" x14ac:dyDescent="0.25">
      <c r="B125" s="56" t="s">
        <v>95</v>
      </c>
      <c r="C125" s="57">
        <v>4080079.78</v>
      </c>
      <c r="D125" s="57">
        <v>4080079.78</v>
      </c>
      <c r="E125" s="23">
        <f t="shared" si="2"/>
        <v>0</v>
      </c>
    </row>
    <row r="126" spans="2:5" ht="15" x14ac:dyDescent="0.25">
      <c r="B126" s="56" t="s">
        <v>96</v>
      </c>
      <c r="C126" s="57">
        <v>104765.02</v>
      </c>
      <c r="D126" s="57">
        <v>104765.02</v>
      </c>
      <c r="E126" s="23">
        <f t="shared" si="2"/>
        <v>0</v>
      </c>
    </row>
    <row r="127" spans="2:5" ht="15" x14ac:dyDescent="0.25">
      <c r="B127" s="56" t="s">
        <v>97</v>
      </c>
      <c r="C127" s="57">
        <v>20000</v>
      </c>
      <c r="D127" s="57">
        <v>20000</v>
      </c>
      <c r="E127" s="23">
        <f t="shared" si="2"/>
        <v>0</v>
      </c>
    </row>
    <row r="128" spans="2:5" x14ac:dyDescent="0.2">
      <c r="B128" s="22" t="s">
        <v>98</v>
      </c>
      <c r="C128" s="58">
        <f>SUM(C129:C150)</f>
        <v>-86268789.070000023</v>
      </c>
      <c r="D128" s="58">
        <f t="shared" ref="D128" si="3">SUM(D129:D150)</f>
        <v>-86268789.070000023</v>
      </c>
      <c r="E128" s="58">
        <f>+D128-C128</f>
        <v>0</v>
      </c>
    </row>
    <row r="129" spans="2:5" ht="15" x14ac:dyDescent="0.25">
      <c r="B129" s="56" t="s">
        <v>99</v>
      </c>
      <c r="C129" s="57">
        <v>-11813148.609999999</v>
      </c>
      <c r="D129" s="57">
        <v>-11813148.609999999</v>
      </c>
      <c r="E129" s="23">
        <f>+D129-C129</f>
        <v>0</v>
      </c>
    </row>
    <row r="130" spans="2:5" ht="15" x14ac:dyDescent="0.25">
      <c r="B130" s="56" t="s">
        <v>100</v>
      </c>
      <c r="C130" s="57">
        <v>-1158205.58</v>
      </c>
      <c r="D130" s="57">
        <v>-1158205.58</v>
      </c>
      <c r="E130" s="23">
        <f t="shared" ref="E130:E150" si="4">+D130-C130</f>
        <v>0</v>
      </c>
    </row>
    <row r="131" spans="2:5" ht="15" x14ac:dyDescent="0.25">
      <c r="B131" s="56" t="s">
        <v>101</v>
      </c>
      <c r="C131" s="57">
        <v>-19911214.760000002</v>
      </c>
      <c r="D131" s="57">
        <v>-19911214.760000002</v>
      </c>
      <c r="E131" s="23">
        <f t="shared" si="4"/>
        <v>0</v>
      </c>
    </row>
    <row r="132" spans="2:5" ht="15" x14ac:dyDescent="0.25">
      <c r="B132" s="56" t="s">
        <v>102</v>
      </c>
      <c r="C132" s="57">
        <v>-1953508.71</v>
      </c>
      <c r="D132" s="57">
        <v>-1953508.71</v>
      </c>
      <c r="E132" s="23">
        <f t="shared" si="4"/>
        <v>0</v>
      </c>
    </row>
    <row r="133" spans="2:5" ht="15" x14ac:dyDescent="0.25">
      <c r="B133" s="56" t="s">
        <v>103</v>
      </c>
      <c r="C133" s="57">
        <v>-1201609.6200000001</v>
      </c>
      <c r="D133" s="57">
        <v>-1201609.6200000001</v>
      </c>
      <c r="E133" s="23">
        <f t="shared" si="4"/>
        <v>0</v>
      </c>
    </row>
    <row r="134" spans="2:5" ht="15" x14ac:dyDescent="0.25">
      <c r="B134" s="56" t="s">
        <v>104</v>
      </c>
      <c r="C134" s="57">
        <v>-89597.34</v>
      </c>
      <c r="D134" s="57">
        <v>-89597.34</v>
      </c>
      <c r="E134" s="23">
        <f t="shared" si="4"/>
        <v>0</v>
      </c>
    </row>
    <row r="135" spans="2:5" ht="15" x14ac:dyDescent="0.25">
      <c r="B135" s="56" t="s">
        <v>105</v>
      </c>
      <c r="C135" s="57">
        <v>-91091.839999999997</v>
      </c>
      <c r="D135" s="57">
        <v>-91091.839999999997</v>
      </c>
      <c r="E135" s="23">
        <f t="shared" si="4"/>
        <v>0</v>
      </c>
    </row>
    <row r="136" spans="2:5" ht="15" x14ac:dyDescent="0.25">
      <c r="B136" s="56" t="s">
        <v>106</v>
      </c>
      <c r="C136" s="57">
        <v>-5046292.43</v>
      </c>
      <c r="D136" s="57">
        <v>-5046292.43</v>
      </c>
      <c r="E136" s="23">
        <f t="shared" si="4"/>
        <v>0</v>
      </c>
    </row>
    <row r="137" spans="2:5" ht="15" x14ac:dyDescent="0.25">
      <c r="B137" s="56" t="s">
        <v>107</v>
      </c>
      <c r="C137" s="57">
        <v>-2699295.81</v>
      </c>
      <c r="D137" s="57">
        <v>-2699295.81</v>
      </c>
      <c r="E137" s="23">
        <f t="shared" si="4"/>
        <v>0</v>
      </c>
    </row>
    <row r="138" spans="2:5" ht="15" x14ac:dyDescent="0.25">
      <c r="B138" s="56" t="s">
        <v>108</v>
      </c>
      <c r="C138" s="57">
        <v>-167255.54</v>
      </c>
      <c r="D138" s="57">
        <v>-167255.54</v>
      </c>
      <c r="E138" s="23">
        <f t="shared" si="4"/>
        <v>0</v>
      </c>
    </row>
    <row r="139" spans="2:5" ht="15" x14ac:dyDescent="0.25">
      <c r="B139" s="56" t="s">
        <v>109</v>
      </c>
      <c r="C139" s="57">
        <v>-5335623.6399999997</v>
      </c>
      <c r="D139" s="57">
        <v>-5335623.6399999997</v>
      </c>
      <c r="E139" s="23">
        <f t="shared" si="4"/>
        <v>0</v>
      </c>
    </row>
    <row r="140" spans="2:5" ht="15" x14ac:dyDescent="0.25">
      <c r="B140" s="56" t="s">
        <v>110</v>
      </c>
      <c r="C140" s="57">
        <v>-5478.26</v>
      </c>
      <c r="D140" s="57">
        <v>-5478.26</v>
      </c>
      <c r="E140" s="23">
        <f t="shared" si="4"/>
        <v>0</v>
      </c>
    </row>
    <row r="141" spans="2:5" ht="15" x14ac:dyDescent="0.25">
      <c r="B141" s="56" t="s">
        <v>111</v>
      </c>
      <c r="C141" s="57">
        <v>-282856.09000000003</v>
      </c>
      <c r="D141" s="57">
        <v>-282856.09000000003</v>
      </c>
      <c r="E141" s="23">
        <f t="shared" si="4"/>
        <v>0</v>
      </c>
    </row>
    <row r="142" spans="2:5" ht="15" x14ac:dyDescent="0.25">
      <c r="B142" s="56" t="s">
        <v>112</v>
      </c>
      <c r="C142" s="57">
        <v>-12586</v>
      </c>
      <c r="D142" s="57">
        <v>-12586</v>
      </c>
      <c r="E142" s="23">
        <f t="shared" si="4"/>
        <v>0</v>
      </c>
    </row>
    <row r="143" spans="2:5" ht="15" x14ac:dyDescent="0.25">
      <c r="B143" s="56" t="s">
        <v>113</v>
      </c>
      <c r="C143" s="57">
        <v>-98083.34</v>
      </c>
      <c r="D143" s="57">
        <v>-98083.34</v>
      </c>
      <c r="E143" s="23">
        <f t="shared" si="4"/>
        <v>0</v>
      </c>
    </row>
    <row r="144" spans="2:5" ht="15" x14ac:dyDescent="0.25">
      <c r="B144" s="56" t="s">
        <v>114</v>
      </c>
      <c r="C144" s="57">
        <v>-31211808.629999999</v>
      </c>
      <c r="D144" s="57">
        <v>-31211808.629999999</v>
      </c>
      <c r="E144" s="23">
        <f t="shared" si="4"/>
        <v>0</v>
      </c>
    </row>
    <row r="145" spans="2:5" ht="15" x14ac:dyDescent="0.25">
      <c r="B145" s="56" t="s">
        <v>115</v>
      </c>
      <c r="C145" s="57">
        <v>-16246</v>
      </c>
      <c r="D145" s="57">
        <v>-16246</v>
      </c>
      <c r="E145" s="23">
        <f t="shared" si="4"/>
        <v>0</v>
      </c>
    </row>
    <row r="146" spans="2:5" ht="15" x14ac:dyDescent="0.25">
      <c r="B146" s="56" t="s">
        <v>116</v>
      </c>
      <c r="C146" s="57">
        <v>-169168.76</v>
      </c>
      <c r="D146" s="57">
        <v>-169168.76</v>
      </c>
      <c r="E146" s="23">
        <f t="shared" si="4"/>
        <v>0</v>
      </c>
    </row>
    <row r="147" spans="2:5" ht="15" x14ac:dyDescent="0.25">
      <c r="B147" s="56" t="s">
        <v>117</v>
      </c>
      <c r="C147" s="57">
        <v>-1380405.79</v>
      </c>
      <c r="D147" s="57">
        <v>-1380405.79</v>
      </c>
      <c r="E147" s="23">
        <f t="shared" si="4"/>
        <v>0</v>
      </c>
    </row>
    <row r="148" spans="2:5" ht="15" x14ac:dyDescent="0.25">
      <c r="B148" s="56" t="s">
        <v>118</v>
      </c>
      <c r="C148" s="57">
        <v>-863112.56</v>
      </c>
      <c r="D148" s="57">
        <v>-863112.56</v>
      </c>
      <c r="E148" s="23">
        <f t="shared" si="4"/>
        <v>0</v>
      </c>
    </row>
    <row r="149" spans="2:5" ht="15" x14ac:dyDescent="0.25">
      <c r="B149" s="56" t="s">
        <v>119</v>
      </c>
      <c r="C149" s="57">
        <v>-891032.96</v>
      </c>
      <c r="D149" s="57">
        <v>-891032.96</v>
      </c>
      <c r="E149" s="23">
        <f t="shared" si="4"/>
        <v>0</v>
      </c>
    </row>
    <row r="150" spans="2:5" ht="15" x14ac:dyDescent="0.25">
      <c r="B150" s="56" t="s">
        <v>120</v>
      </c>
      <c r="C150" s="57">
        <v>-1871166.8</v>
      </c>
      <c r="D150" s="57">
        <v>-1871166.8</v>
      </c>
      <c r="E150" s="23">
        <f t="shared" si="4"/>
        <v>0</v>
      </c>
    </row>
    <row r="151" spans="2:5" ht="18" customHeight="1" x14ac:dyDescent="0.2">
      <c r="C151" s="28">
        <f>+C78+C91+C128</f>
        <v>312719984.33999991</v>
      </c>
      <c r="D151" s="28">
        <f>+D78+D91+D128</f>
        <v>313106117.81999993</v>
      </c>
      <c r="E151" s="28">
        <f>+E78+E91+E128</f>
        <v>386133.48000000417</v>
      </c>
    </row>
    <row r="152" spans="2:5" x14ac:dyDescent="0.2">
      <c r="C152" s="40"/>
      <c r="D152" s="40"/>
      <c r="E152" s="40"/>
    </row>
    <row r="154" spans="2:5" ht="21.75" customHeight="1" x14ac:dyDescent="0.2">
      <c r="B154" s="18" t="s">
        <v>121</v>
      </c>
      <c r="C154" s="19" t="s">
        <v>45</v>
      </c>
      <c r="D154" s="19" t="s">
        <v>46</v>
      </c>
      <c r="E154" s="19" t="s">
        <v>122</v>
      </c>
    </row>
    <row r="155" spans="2:5" x14ac:dyDescent="0.2">
      <c r="B155" s="20" t="s">
        <v>123</v>
      </c>
      <c r="C155" s="21"/>
      <c r="D155" s="21"/>
      <c r="E155" s="21"/>
    </row>
    <row r="156" spans="2:5" x14ac:dyDescent="0.2">
      <c r="B156" s="22"/>
      <c r="C156" s="23"/>
      <c r="D156" s="23"/>
      <c r="E156" s="23"/>
    </row>
    <row r="157" spans="2:5" x14ac:dyDescent="0.2">
      <c r="B157" s="22" t="s">
        <v>124</v>
      </c>
      <c r="C157" s="23"/>
      <c r="D157" s="23"/>
      <c r="E157" s="23"/>
    </row>
    <row r="158" spans="2:5" x14ac:dyDescent="0.2">
      <c r="B158" s="22"/>
      <c r="C158" s="23"/>
      <c r="D158" s="23"/>
      <c r="E158" s="23"/>
    </row>
    <row r="159" spans="2:5" x14ac:dyDescent="0.2">
      <c r="B159" s="22" t="s">
        <v>98</v>
      </c>
      <c r="C159" s="23"/>
      <c r="D159" s="23"/>
      <c r="E159" s="23"/>
    </row>
    <row r="160" spans="2:5" x14ac:dyDescent="0.2">
      <c r="B160" s="59"/>
      <c r="C160" s="27"/>
      <c r="D160" s="27"/>
      <c r="E160" s="27"/>
    </row>
    <row r="161" spans="2:5" ht="16.5" customHeight="1" x14ac:dyDescent="0.2">
      <c r="C161" s="19">
        <f>SUM(C159:C160)</f>
        <v>0</v>
      </c>
      <c r="D161" s="19">
        <f t="shared" ref="D161" si="5">SUM(D159:D160)</f>
        <v>0</v>
      </c>
      <c r="E161" s="60"/>
    </row>
    <row r="164" spans="2:5" ht="27" customHeight="1" x14ac:dyDescent="0.2">
      <c r="B164" s="18" t="s">
        <v>125</v>
      </c>
      <c r="C164" s="19" t="s">
        <v>7</v>
      </c>
    </row>
    <row r="165" spans="2:5" x14ac:dyDescent="0.2">
      <c r="B165" s="20" t="s">
        <v>126</v>
      </c>
      <c r="C165" s="21"/>
    </row>
    <row r="166" spans="2:5" x14ac:dyDescent="0.2">
      <c r="B166" s="26"/>
      <c r="C166" s="27"/>
    </row>
    <row r="167" spans="2:5" ht="15" customHeight="1" x14ac:dyDescent="0.2">
      <c r="C167" s="19">
        <f>SUM(C166:C166)</f>
        <v>0</v>
      </c>
    </row>
    <row r="168" spans="2:5" x14ac:dyDescent="0.2">
      <c r="B168" s="4"/>
    </row>
    <row r="170" spans="2:5" ht="22.5" customHeight="1" x14ac:dyDescent="0.2">
      <c r="B170" s="61" t="s">
        <v>127</v>
      </c>
      <c r="C170" s="62" t="s">
        <v>7</v>
      </c>
      <c r="D170" s="63" t="s">
        <v>128</v>
      </c>
    </row>
    <row r="171" spans="2:5" x14ac:dyDescent="0.2">
      <c r="B171" s="64"/>
      <c r="C171" s="65"/>
      <c r="D171" s="66"/>
    </row>
    <row r="172" spans="2:5" x14ac:dyDescent="0.2">
      <c r="B172" s="67"/>
      <c r="C172" s="68"/>
      <c r="D172" s="68"/>
    </row>
    <row r="173" spans="2:5" ht="14.25" customHeight="1" x14ac:dyDescent="0.2">
      <c r="C173" s="19">
        <f>SUM(C172:C172)</f>
        <v>0</v>
      </c>
      <c r="D173" s="19"/>
    </row>
    <row r="177" spans="2:3" x14ac:dyDescent="0.2">
      <c r="B177" s="69" t="s">
        <v>129</v>
      </c>
    </row>
    <row r="179" spans="2:3" ht="20.25" customHeight="1" x14ac:dyDescent="0.2">
      <c r="B179" s="70" t="s">
        <v>130</v>
      </c>
      <c r="C179" s="71" t="s">
        <v>7</v>
      </c>
    </row>
    <row r="180" spans="2:3" ht="15" x14ac:dyDescent="0.25">
      <c r="B180" s="72" t="s">
        <v>131</v>
      </c>
      <c r="C180" s="73">
        <v>-39540.04</v>
      </c>
    </row>
    <row r="181" spans="2:3" ht="15" x14ac:dyDescent="0.25">
      <c r="B181" s="56" t="s">
        <v>132</v>
      </c>
      <c r="C181" s="57">
        <v>-351171.96</v>
      </c>
    </row>
    <row r="182" spans="2:3" ht="15" x14ac:dyDescent="0.25">
      <c r="B182" s="56" t="s">
        <v>133</v>
      </c>
      <c r="C182" s="57">
        <v>-210865.63</v>
      </c>
    </row>
    <row r="183" spans="2:3" ht="15" x14ac:dyDescent="0.25">
      <c r="B183" s="56" t="s">
        <v>134</v>
      </c>
      <c r="C183" s="57">
        <v>-217371.51999999999</v>
      </c>
    </row>
    <row r="184" spans="2:3" ht="15" x14ac:dyDescent="0.25">
      <c r="B184" s="56" t="s">
        <v>135</v>
      </c>
      <c r="C184" s="57">
        <v>-667660.22</v>
      </c>
    </row>
    <row r="185" spans="2:3" ht="15" x14ac:dyDescent="0.25">
      <c r="B185" s="56" t="s">
        <v>136</v>
      </c>
      <c r="C185" s="57">
        <v>-204052.45</v>
      </c>
    </row>
    <row r="186" spans="2:3" ht="15" x14ac:dyDescent="0.25">
      <c r="B186" s="56" t="s">
        <v>137</v>
      </c>
      <c r="C186" s="57">
        <v>-1833.98</v>
      </c>
    </row>
    <row r="187" spans="2:3" ht="15" x14ac:dyDescent="0.25">
      <c r="B187" s="56" t="s">
        <v>138</v>
      </c>
      <c r="C187" s="57">
        <v>-377.61</v>
      </c>
    </row>
    <row r="188" spans="2:3" ht="15" x14ac:dyDescent="0.25">
      <c r="B188" s="56" t="s">
        <v>139</v>
      </c>
      <c r="C188" s="57">
        <v>-51659.28</v>
      </c>
    </row>
    <row r="189" spans="2:3" ht="15" x14ac:dyDescent="0.25">
      <c r="B189" s="56" t="s">
        <v>140</v>
      </c>
      <c r="C189" s="57">
        <v>-111891.52</v>
      </c>
    </row>
    <row r="190" spans="2:3" ht="15" x14ac:dyDescent="0.25">
      <c r="B190" s="56" t="s">
        <v>141</v>
      </c>
      <c r="C190" s="57">
        <v>-191412.42</v>
      </c>
    </row>
    <row r="191" spans="2:3" ht="15" x14ac:dyDescent="0.25">
      <c r="B191" s="56" t="s">
        <v>142</v>
      </c>
      <c r="C191" s="57">
        <v>-83093</v>
      </c>
    </row>
    <row r="192" spans="2:3" ht="15" x14ac:dyDescent="0.25">
      <c r="B192" s="56" t="s">
        <v>143</v>
      </c>
      <c r="C192" s="57">
        <v>-3662.07</v>
      </c>
    </row>
    <row r="193" spans="2:4" ht="15" x14ac:dyDescent="0.25">
      <c r="B193" s="74" t="s">
        <v>144</v>
      </c>
      <c r="C193" s="75">
        <v>-205304.66</v>
      </c>
    </row>
    <row r="194" spans="2:4" ht="16.5" customHeight="1" x14ac:dyDescent="0.2">
      <c r="C194" s="76">
        <f>SUM(C180:C193)</f>
        <v>-2339896.36</v>
      </c>
    </row>
    <row r="196" spans="2:4" ht="20.25" customHeight="1" x14ac:dyDescent="0.2">
      <c r="B196" s="61" t="s">
        <v>145</v>
      </c>
      <c r="C196" s="71" t="s">
        <v>7</v>
      </c>
      <c r="D196" s="19" t="s">
        <v>146</v>
      </c>
    </row>
    <row r="197" spans="2:4" x14ac:dyDescent="0.2">
      <c r="B197" s="77" t="s">
        <v>147</v>
      </c>
      <c r="C197" s="78"/>
      <c r="D197" s="79"/>
    </row>
    <row r="198" spans="2:4" x14ac:dyDescent="0.2">
      <c r="B198" s="80"/>
      <c r="C198" s="81"/>
      <c r="D198" s="82"/>
    </row>
    <row r="199" spans="2:4" x14ac:dyDescent="0.2">
      <c r="B199" s="83"/>
      <c r="C199" s="84"/>
      <c r="D199" s="85"/>
    </row>
    <row r="200" spans="2:4" ht="16.5" customHeight="1" x14ac:dyDescent="0.2">
      <c r="C200" s="19">
        <f>SUM(C198:C199)</f>
        <v>0</v>
      </c>
      <c r="D200" s="86"/>
    </row>
    <row r="203" spans="2:4" ht="27.75" customHeight="1" x14ac:dyDescent="0.2">
      <c r="B203" s="61" t="s">
        <v>148</v>
      </c>
      <c r="C203" s="62" t="s">
        <v>7</v>
      </c>
      <c r="D203" s="19" t="s">
        <v>146</v>
      </c>
    </row>
    <row r="204" spans="2:4" x14ac:dyDescent="0.2">
      <c r="B204" s="77" t="s">
        <v>149</v>
      </c>
      <c r="C204" s="87"/>
      <c r="D204" s="79"/>
    </row>
    <row r="205" spans="2:4" x14ac:dyDescent="0.2">
      <c r="B205" s="84"/>
      <c r="C205" s="81"/>
      <c r="D205" s="82"/>
    </row>
    <row r="206" spans="2:4" ht="15" customHeight="1" x14ac:dyDescent="0.2">
      <c r="C206" s="19">
        <f>SUM(C205:C205)</f>
        <v>0</v>
      </c>
      <c r="D206" s="86"/>
    </row>
    <row r="207" spans="2:4" x14ac:dyDescent="0.2">
      <c r="B207" s="4"/>
    </row>
    <row r="208" spans="2:4" ht="24" customHeight="1" x14ac:dyDescent="0.2">
      <c r="B208" s="61" t="s">
        <v>150</v>
      </c>
      <c r="C208" s="62" t="s">
        <v>7</v>
      </c>
      <c r="D208" s="19" t="s">
        <v>146</v>
      </c>
    </row>
    <row r="209" spans="2:5" x14ac:dyDescent="0.2">
      <c r="B209" s="77" t="s">
        <v>151</v>
      </c>
      <c r="C209" s="87"/>
      <c r="D209" s="79"/>
    </row>
    <row r="210" spans="2:5" x14ac:dyDescent="0.2">
      <c r="B210" s="83"/>
      <c r="C210" s="84"/>
      <c r="D210" s="85"/>
    </row>
    <row r="211" spans="2:5" ht="16.5" customHeight="1" x14ac:dyDescent="0.2">
      <c r="C211" s="19">
        <f>SUM(C210:C210)</f>
        <v>0</v>
      </c>
      <c r="D211" s="86"/>
    </row>
    <row r="214" spans="2:5" ht="24" customHeight="1" x14ac:dyDescent="0.2">
      <c r="B214" s="61" t="s">
        <v>152</v>
      </c>
      <c r="C214" s="71" t="s">
        <v>7</v>
      </c>
      <c r="D214" s="88" t="s">
        <v>146</v>
      </c>
    </row>
    <row r="215" spans="2:5" x14ac:dyDescent="0.2">
      <c r="B215" s="77" t="s">
        <v>153</v>
      </c>
      <c r="C215" s="23"/>
      <c r="D215" s="21">
        <v>0</v>
      </c>
    </row>
    <row r="216" spans="2:5" x14ac:dyDescent="0.2">
      <c r="B216" s="26"/>
      <c r="C216" s="23"/>
      <c r="D216" s="23">
        <v>0</v>
      </c>
    </row>
    <row r="217" spans="2:5" ht="18.75" customHeight="1" x14ac:dyDescent="0.2">
      <c r="C217" s="19">
        <f>SUM(C216:C216)</f>
        <v>0</v>
      </c>
      <c r="D217" s="86"/>
    </row>
    <row r="219" spans="2:5" x14ac:dyDescent="0.2">
      <c r="B219" s="11" t="s">
        <v>154</v>
      </c>
    </row>
    <row r="220" spans="2:5" x14ac:dyDescent="0.2">
      <c r="B220" s="11"/>
    </row>
    <row r="221" spans="2:5" x14ac:dyDescent="0.2">
      <c r="B221" s="69" t="s">
        <v>155</v>
      </c>
    </row>
    <row r="223" spans="2:5" ht="24" customHeight="1" x14ac:dyDescent="0.2">
      <c r="B223" s="70" t="s">
        <v>156</v>
      </c>
      <c r="C223" s="71" t="s">
        <v>7</v>
      </c>
      <c r="D223" s="19" t="s">
        <v>157</v>
      </c>
    </row>
    <row r="224" spans="2:5" x14ac:dyDescent="0.2">
      <c r="B224" s="20" t="s">
        <v>158</v>
      </c>
      <c r="C224" s="33">
        <f>+C242</f>
        <v>-6620786.3899999997</v>
      </c>
      <c r="D224" s="21"/>
      <c r="E224" s="43"/>
    </row>
    <row r="225" spans="2:5" ht="15" x14ac:dyDescent="0.25">
      <c r="B225" s="56" t="s">
        <v>159</v>
      </c>
      <c r="C225" s="57">
        <v>-137100</v>
      </c>
      <c r="D225" s="23"/>
      <c r="E225" s="43"/>
    </row>
    <row r="226" spans="2:5" ht="15" x14ac:dyDescent="0.25">
      <c r="B226" s="56" t="s">
        <v>160</v>
      </c>
      <c r="C226" s="57">
        <v>-391150</v>
      </c>
      <c r="D226" s="23"/>
      <c r="E226" s="43"/>
    </row>
    <row r="227" spans="2:5" ht="15" x14ac:dyDescent="0.25">
      <c r="B227" s="56" t="s">
        <v>161</v>
      </c>
      <c r="C227" s="57">
        <v>-322200</v>
      </c>
      <c r="D227" s="23"/>
      <c r="E227" s="43"/>
    </row>
    <row r="228" spans="2:5" ht="15" x14ac:dyDescent="0.25">
      <c r="B228" s="56" t="s">
        <v>162</v>
      </c>
      <c r="C228" s="57">
        <v>-138800</v>
      </c>
      <c r="D228" s="23"/>
      <c r="E228" s="43"/>
    </row>
    <row r="229" spans="2:5" ht="15" x14ac:dyDescent="0.25">
      <c r="B229" s="56" t="s">
        <v>163</v>
      </c>
      <c r="C229" s="57">
        <v>-461935</v>
      </c>
      <c r="D229" s="23"/>
      <c r="E229" s="43"/>
    </row>
    <row r="230" spans="2:5" ht="15" x14ac:dyDescent="0.25">
      <c r="B230" s="56" t="s">
        <v>164</v>
      </c>
      <c r="C230" s="57">
        <v>-241779.38</v>
      </c>
      <c r="D230" s="23"/>
      <c r="E230" s="43"/>
    </row>
    <row r="231" spans="2:5" ht="15" x14ac:dyDescent="0.25">
      <c r="B231" s="56" t="s">
        <v>165</v>
      </c>
      <c r="C231" s="57">
        <v>-3632640</v>
      </c>
      <c r="D231" s="23"/>
      <c r="E231" s="43"/>
    </row>
    <row r="232" spans="2:5" ht="15" x14ac:dyDescent="0.25">
      <c r="B232" s="56" t="s">
        <v>166</v>
      </c>
      <c r="C232" s="57">
        <v>-176040</v>
      </c>
      <c r="D232" s="23"/>
      <c r="E232" s="43"/>
    </row>
    <row r="233" spans="2:5" ht="15" x14ac:dyDescent="0.25">
      <c r="B233" s="56" t="s">
        <v>167</v>
      </c>
      <c r="C233" s="57">
        <v>-308070</v>
      </c>
      <c r="D233" s="23"/>
      <c r="E233" s="43"/>
    </row>
    <row r="234" spans="2:5" ht="15" x14ac:dyDescent="0.25">
      <c r="B234" s="56" t="s">
        <v>168</v>
      </c>
      <c r="C234" s="57">
        <v>-475241</v>
      </c>
      <c r="D234" s="23"/>
      <c r="E234" s="43"/>
    </row>
    <row r="235" spans="2:5" ht="15" x14ac:dyDescent="0.25">
      <c r="B235" s="56" t="s">
        <v>169</v>
      </c>
      <c r="C235" s="57">
        <v>-4636</v>
      </c>
      <c r="D235" s="23"/>
      <c r="E235" s="43"/>
    </row>
    <row r="236" spans="2:5" ht="15" x14ac:dyDescent="0.25">
      <c r="B236" s="56" t="s">
        <v>170</v>
      </c>
      <c r="C236" s="57">
        <v>-26096</v>
      </c>
      <c r="D236" s="23"/>
      <c r="E236" s="43"/>
    </row>
    <row r="237" spans="2:5" ht="15" x14ac:dyDescent="0.25">
      <c r="B237" s="56" t="s">
        <v>171</v>
      </c>
      <c r="C237" s="57">
        <v>-239105</v>
      </c>
      <c r="D237" s="23"/>
      <c r="E237" s="43"/>
    </row>
    <row r="238" spans="2:5" ht="15" x14ac:dyDescent="0.25">
      <c r="B238" s="56" t="s">
        <v>172</v>
      </c>
      <c r="C238" s="57">
        <v>-783</v>
      </c>
      <c r="D238" s="23"/>
      <c r="E238" s="43"/>
    </row>
    <row r="239" spans="2:5" ht="15" x14ac:dyDescent="0.25">
      <c r="B239" s="56" t="s">
        <v>173</v>
      </c>
      <c r="C239" s="57">
        <v>-38280</v>
      </c>
      <c r="D239" s="23"/>
      <c r="E239" s="43"/>
    </row>
    <row r="240" spans="2:5" ht="15" x14ac:dyDescent="0.25">
      <c r="B240" s="56" t="s">
        <v>174</v>
      </c>
      <c r="C240" s="57">
        <v>-19888</v>
      </c>
      <c r="D240" s="23"/>
      <c r="E240" s="43"/>
    </row>
    <row r="241" spans="2:5" ht="15" x14ac:dyDescent="0.25">
      <c r="B241" s="56" t="s">
        <v>175</v>
      </c>
      <c r="C241" s="57">
        <v>-7043.01</v>
      </c>
      <c r="D241" s="23"/>
      <c r="E241" s="43"/>
    </row>
    <row r="242" spans="2:5" ht="15" x14ac:dyDescent="0.25">
      <c r="B242" s="56" t="s">
        <v>176</v>
      </c>
      <c r="C242" s="57">
        <v>-6620786.3899999997</v>
      </c>
      <c r="D242" s="23"/>
      <c r="E242" s="43"/>
    </row>
    <row r="243" spans="2:5" ht="15" x14ac:dyDescent="0.25">
      <c r="B243" s="56" t="s">
        <v>177</v>
      </c>
      <c r="C243" s="57">
        <v>-6620786.3899999997</v>
      </c>
      <c r="D243" s="23"/>
      <c r="E243" s="43"/>
    </row>
    <row r="244" spans="2:5" x14ac:dyDescent="0.2">
      <c r="B244" s="22" t="s">
        <v>178</v>
      </c>
      <c r="C244" s="38">
        <f>+C255</f>
        <v>-98040947.349999994</v>
      </c>
      <c r="D244" s="23"/>
      <c r="E244" s="43"/>
    </row>
    <row r="245" spans="2:5" ht="15" x14ac:dyDescent="0.25">
      <c r="B245" s="56" t="s">
        <v>179</v>
      </c>
      <c r="C245" s="57">
        <v>-25666035.079999998</v>
      </c>
      <c r="D245" s="23"/>
      <c r="E245" s="43"/>
    </row>
    <row r="246" spans="2:5" ht="15" x14ac:dyDescent="0.25">
      <c r="B246" s="56" t="s">
        <v>180</v>
      </c>
      <c r="C246" s="57">
        <v>-1659774</v>
      </c>
      <c r="D246" s="23"/>
      <c r="E246" s="43"/>
    </row>
    <row r="247" spans="2:5" ht="15" x14ac:dyDescent="0.25">
      <c r="B247" s="56" t="s">
        <v>181</v>
      </c>
      <c r="C247" s="57">
        <v>-9282668.9199999999</v>
      </c>
      <c r="D247" s="23"/>
      <c r="E247" s="43"/>
    </row>
    <row r="248" spans="2:5" ht="15" x14ac:dyDescent="0.25">
      <c r="B248" s="56" t="s">
        <v>182</v>
      </c>
      <c r="C248" s="57">
        <v>-36608478</v>
      </c>
      <c r="D248" s="23"/>
      <c r="E248" s="43"/>
    </row>
    <row r="249" spans="2:5" ht="15" x14ac:dyDescent="0.25">
      <c r="B249" s="56" t="s">
        <v>183</v>
      </c>
      <c r="C249" s="57">
        <v>-36608478</v>
      </c>
      <c r="D249" s="23"/>
      <c r="E249" s="43"/>
    </row>
    <row r="250" spans="2:5" ht="15" x14ac:dyDescent="0.25">
      <c r="B250" s="56" t="s">
        <v>184</v>
      </c>
      <c r="C250" s="57">
        <v>-54643688.759999998</v>
      </c>
      <c r="D250" s="23"/>
      <c r="E250" s="43"/>
    </row>
    <row r="251" spans="2:5" ht="15" x14ac:dyDescent="0.25">
      <c r="B251" s="56" t="s">
        <v>185</v>
      </c>
      <c r="C251" s="57">
        <v>-1094000</v>
      </c>
      <c r="D251" s="23"/>
      <c r="E251" s="43"/>
    </row>
    <row r="252" spans="2:5" ht="15" x14ac:dyDescent="0.25">
      <c r="B252" s="56" t="s">
        <v>186</v>
      </c>
      <c r="C252" s="57">
        <v>-5694780.5899999999</v>
      </c>
      <c r="D252" s="23"/>
      <c r="E252" s="43"/>
    </row>
    <row r="253" spans="2:5" ht="15" x14ac:dyDescent="0.25">
      <c r="B253" s="56" t="s">
        <v>187</v>
      </c>
      <c r="C253" s="57">
        <v>-61432469.350000001</v>
      </c>
      <c r="D253" s="23"/>
      <c r="E253" s="43"/>
    </row>
    <row r="254" spans="2:5" ht="15" x14ac:dyDescent="0.25">
      <c r="B254" s="56" t="s">
        <v>188</v>
      </c>
      <c r="C254" s="57">
        <v>-61432469.350000001</v>
      </c>
      <c r="D254" s="23"/>
      <c r="E254" s="43"/>
    </row>
    <row r="255" spans="2:5" x14ac:dyDescent="0.2">
      <c r="B255" s="89" t="s">
        <v>189</v>
      </c>
      <c r="C255" s="27">
        <f>+C248+C254</f>
        <v>-98040947.349999994</v>
      </c>
      <c r="D255" s="27"/>
      <c r="E255" s="43"/>
    </row>
    <row r="256" spans="2:5" ht="15.75" customHeight="1" x14ac:dyDescent="0.2">
      <c r="C256" s="76">
        <f>+C224+C244</f>
        <v>-104661733.73999999</v>
      </c>
      <c r="D256" s="90"/>
    </row>
    <row r="257" spans="2:5" x14ac:dyDescent="0.2">
      <c r="C257" s="40"/>
    </row>
    <row r="258" spans="2:5" ht="24.75" customHeight="1" x14ac:dyDescent="0.2">
      <c r="B258" s="70" t="s">
        <v>190</v>
      </c>
      <c r="C258" s="71" t="s">
        <v>7</v>
      </c>
      <c r="D258" s="19" t="s">
        <v>157</v>
      </c>
    </row>
    <row r="259" spans="2:5" x14ac:dyDescent="0.2">
      <c r="B259" s="20" t="s">
        <v>191</v>
      </c>
      <c r="C259" s="38">
        <f>+C261</f>
        <v>-4865.71</v>
      </c>
      <c r="D259" s="21"/>
    </row>
    <row r="260" spans="2:5" ht="15" x14ac:dyDescent="0.25">
      <c r="B260" s="30" t="s">
        <v>192</v>
      </c>
      <c r="C260" s="57">
        <v>-4865.71</v>
      </c>
      <c r="D260" s="23"/>
      <c r="E260" s="91"/>
    </row>
    <row r="261" spans="2:5" ht="15" x14ac:dyDescent="0.25">
      <c r="B261" s="92" t="s">
        <v>193</v>
      </c>
      <c r="C261" s="57">
        <v>-4865.71</v>
      </c>
      <c r="D261" s="23"/>
    </row>
    <row r="262" spans="2:5" ht="16.5" customHeight="1" x14ac:dyDescent="0.2">
      <c r="C262" s="28">
        <f>+C259</f>
        <v>-4865.71</v>
      </c>
      <c r="D262" s="86"/>
    </row>
    <row r="263" spans="2:5" ht="16.5" customHeight="1" x14ac:dyDescent="0.2"/>
    <row r="264" spans="2:5" x14ac:dyDescent="0.2">
      <c r="B264" s="69" t="s">
        <v>194</v>
      </c>
    </row>
    <row r="266" spans="2:5" ht="26.25" customHeight="1" x14ac:dyDescent="0.2">
      <c r="B266" s="70" t="s">
        <v>195</v>
      </c>
      <c r="C266" s="71" t="s">
        <v>7</v>
      </c>
      <c r="D266" s="19" t="s">
        <v>196</v>
      </c>
    </row>
    <row r="267" spans="2:5" ht="15" x14ac:dyDescent="0.25">
      <c r="B267" s="56" t="s">
        <v>197</v>
      </c>
      <c r="C267" s="93">
        <v>10866713.869999999</v>
      </c>
      <c r="D267" s="93">
        <v>40.7102</v>
      </c>
    </row>
    <row r="268" spans="2:5" ht="15" x14ac:dyDescent="0.25">
      <c r="B268" s="56" t="s">
        <v>198</v>
      </c>
      <c r="C268" s="93">
        <v>6364562.5</v>
      </c>
      <c r="D268" s="93">
        <v>23.843699999999998</v>
      </c>
    </row>
    <row r="269" spans="2:5" ht="15" x14ac:dyDescent="0.25">
      <c r="B269" s="56" t="s">
        <v>199</v>
      </c>
      <c r="C269" s="93">
        <v>11094.98</v>
      </c>
      <c r="D269" s="93">
        <v>4.1599999999999998E-2</v>
      </c>
    </row>
    <row r="270" spans="2:5" ht="15" x14ac:dyDescent="0.25">
      <c r="B270" s="56" t="s">
        <v>200</v>
      </c>
      <c r="C270" s="93">
        <v>1046349.12</v>
      </c>
      <c r="D270" s="93">
        <v>3.92</v>
      </c>
    </row>
    <row r="271" spans="2:5" ht="15" x14ac:dyDescent="0.25">
      <c r="B271" s="56" t="s">
        <v>201</v>
      </c>
      <c r="C271" s="93">
        <v>613894.88</v>
      </c>
      <c r="D271" s="93">
        <v>2.2997999999999998</v>
      </c>
    </row>
    <row r="272" spans="2:5" ht="15" x14ac:dyDescent="0.25">
      <c r="B272" s="56" t="s">
        <v>202</v>
      </c>
      <c r="C272" s="93">
        <v>632312.07999999996</v>
      </c>
      <c r="D272" s="93">
        <v>2.3687999999999998</v>
      </c>
    </row>
    <row r="273" spans="2:4" ht="15" x14ac:dyDescent="0.25">
      <c r="B273" s="56" t="s">
        <v>203</v>
      </c>
      <c r="C273" s="93">
        <v>107998.65</v>
      </c>
      <c r="D273" s="93">
        <v>0.40460000000000002</v>
      </c>
    </row>
    <row r="274" spans="2:4" ht="15" x14ac:dyDescent="0.25">
      <c r="B274" s="56" t="s">
        <v>204</v>
      </c>
      <c r="C274" s="93">
        <v>165219.75</v>
      </c>
      <c r="D274" s="93">
        <v>0.61899999999999999</v>
      </c>
    </row>
    <row r="275" spans="2:4" ht="15" x14ac:dyDescent="0.25">
      <c r="B275" s="56" t="s">
        <v>205</v>
      </c>
      <c r="C275" s="93">
        <v>2755337.75</v>
      </c>
      <c r="D275" s="93">
        <v>10.3224</v>
      </c>
    </row>
    <row r="276" spans="2:4" ht="15" x14ac:dyDescent="0.25">
      <c r="B276" s="56" t="s">
        <v>206</v>
      </c>
      <c r="C276" s="93">
        <v>9225</v>
      </c>
      <c r="D276" s="93">
        <v>3.4599999999999999E-2</v>
      </c>
    </row>
    <row r="277" spans="2:4" ht="15" x14ac:dyDescent="0.25">
      <c r="B277" s="56" t="s">
        <v>207</v>
      </c>
      <c r="C277" s="93">
        <v>18017.2</v>
      </c>
      <c r="D277" s="93">
        <v>6.7500000000000004E-2</v>
      </c>
    </row>
    <row r="278" spans="2:4" ht="15" x14ac:dyDescent="0.25">
      <c r="B278" s="56" t="s">
        <v>208</v>
      </c>
      <c r="C278" s="93">
        <v>14600.4</v>
      </c>
      <c r="D278" s="93">
        <v>5.4699999999999999E-2</v>
      </c>
    </row>
    <row r="279" spans="2:4" ht="15" x14ac:dyDescent="0.25">
      <c r="B279" s="56" t="s">
        <v>209</v>
      </c>
      <c r="C279" s="93">
        <v>31912.35</v>
      </c>
      <c r="D279" s="93">
        <v>0.1196</v>
      </c>
    </row>
    <row r="280" spans="2:4" ht="15" x14ac:dyDescent="0.25">
      <c r="B280" s="56" t="s">
        <v>210</v>
      </c>
      <c r="C280" s="93">
        <v>38831.69</v>
      </c>
      <c r="D280" s="93">
        <v>0.14549999999999999</v>
      </c>
    </row>
    <row r="281" spans="2:4" ht="15" x14ac:dyDescent="0.25">
      <c r="B281" s="56" t="s">
        <v>211</v>
      </c>
      <c r="C281" s="93">
        <v>15500</v>
      </c>
      <c r="D281" s="93">
        <v>5.8099999999999999E-2</v>
      </c>
    </row>
    <row r="282" spans="2:4" ht="15" x14ac:dyDescent="0.25">
      <c r="B282" s="56" t="s">
        <v>212</v>
      </c>
      <c r="C282" s="93">
        <v>43504.87</v>
      </c>
      <c r="D282" s="93">
        <v>0.16300000000000001</v>
      </c>
    </row>
    <row r="283" spans="2:4" ht="15" x14ac:dyDescent="0.25">
      <c r="B283" s="56" t="s">
        <v>213</v>
      </c>
      <c r="C283" s="93">
        <v>40500.019999999997</v>
      </c>
      <c r="D283" s="93">
        <v>0.1517</v>
      </c>
    </row>
    <row r="284" spans="2:4" ht="15" x14ac:dyDescent="0.25">
      <c r="B284" s="56" t="s">
        <v>214</v>
      </c>
      <c r="C284" s="93">
        <v>6396.55</v>
      </c>
      <c r="D284" s="93">
        <v>2.4E-2</v>
      </c>
    </row>
    <row r="285" spans="2:4" ht="15" x14ac:dyDescent="0.25">
      <c r="B285" s="56" t="s">
        <v>215</v>
      </c>
      <c r="C285" s="93">
        <v>30160.799999999999</v>
      </c>
      <c r="D285" s="93">
        <v>0.113</v>
      </c>
    </row>
    <row r="286" spans="2:4" ht="15" x14ac:dyDescent="0.25">
      <c r="B286" s="56" t="s">
        <v>216</v>
      </c>
      <c r="C286" s="93">
        <v>11832</v>
      </c>
      <c r="D286" s="93">
        <v>4.4299999999999999E-2</v>
      </c>
    </row>
    <row r="287" spans="2:4" ht="15" x14ac:dyDescent="0.25">
      <c r="B287" s="56" t="s">
        <v>217</v>
      </c>
      <c r="C287" s="93">
        <v>7776.44</v>
      </c>
      <c r="D287" s="93">
        <v>2.9100000000000001E-2</v>
      </c>
    </row>
    <row r="288" spans="2:4" ht="15" x14ac:dyDescent="0.25">
      <c r="B288" s="56" t="s">
        <v>218</v>
      </c>
      <c r="C288" s="93">
        <v>201438</v>
      </c>
      <c r="D288" s="93">
        <v>0.75470000000000004</v>
      </c>
    </row>
    <row r="289" spans="2:4" ht="15" x14ac:dyDescent="0.25">
      <c r="B289" s="56" t="s">
        <v>219</v>
      </c>
      <c r="C289" s="93">
        <v>143753.35999999999</v>
      </c>
      <c r="D289" s="93">
        <v>0.53849999999999998</v>
      </c>
    </row>
    <row r="290" spans="2:4" ht="15" x14ac:dyDescent="0.25">
      <c r="B290" s="56" t="s">
        <v>220</v>
      </c>
      <c r="C290" s="93">
        <v>5700.84</v>
      </c>
      <c r="D290" s="93">
        <v>2.1399999999999999E-2</v>
      </c>
    </row>
    <row r="291" spans="2:4" ht="15" x14ac:dyDescent="0.25">
      <c r="B291" s="56" t="s">
        <v>221</v>
      </c>
      <c r="C291" s="93">
        <v>373615.18</v>
      </c>
      <c r="D291" s="93">
        <v>1.3996999999999999</v>
      </c>
    </row>
    <row r="292" spans="2:4" ht="15" x14ac:dyDescent="0.25">
      <c r="B292" s="56" t="s">
        <v>222</v>
      </c>
      <c r="C292" s="93">
        <v>2070.12</v>
      </c>
      <c r="D292" s="93">
        <v>7.7999999999999996E-3</v>
      </c>
    </row>
    <row r="293" spans="2:4" ht="15" x14ac:dyDescent="0.25">
      <c r="B293" s="56" t="s">
        <v>223</v>
      </c>
      <c r="C293" s="93">
        <v>15019.2</v>
      </c>
      <c r="D293" s="93">
        <v>5.6300000000000003E-2</v>
      </c>
    </row>
    <row r="294" spans="2:4" ht="15" x14ac:dyDescent="0.25">
      <c r="B294" s="56" t="s">
        <v>224</v>
      </c>
      <c r="C294" s="93">
        <v>24360</v>
      </c>
      <c r="D294" s="93">
        <v>9.1300000000000006E-2</v>
      </c>
    </row>
    <row r="295" spans="2:4" ht="15" x14ac:dyDescent="0.25">
      <c r="B295" s="56" t="s">
        <v>225</v>
      </c>
      <c r="C295" s="93">
        <v>235009.04</v>
      </c>
      <c r="D295" s="93">
        <v>0.88039999999999996</v>
      </c>
    </row>
    <row r="296" spans="2:4" ht="15" x14ac:dyDescent="0.25">
      <c r="B296" s="56" t="s">
        <v>226</v>
      </c>
      <c r="C296" s="93">
        <v>14400</v>
      </c>
      <c r="D296" s="93">
        <v>5.3900000000000003E-2</v>
      </c>
    </row>
    <row r="297" spans="2:4" ht="15" x14ac:dyDescent="0.25">
      <c r="B297" s="56" t="s">
        <v>227</v>
      </c>
      <c r="C297" s="93">
        <v>556652.80000000005</v>
      </c>
      <c r="D297" s="93">
        <v>2.0853999999999999</v>
      </c>
    </row>
    <row r="298" spans="2:4" ht="15" x14ac:dyDescent="0.25">
      <c r="B298" s="56" t="s">
        <v>228</v>
      </c>
      <c r="C298" s="93">
        <v>273959.25</v>
      </c>
      <c r="D298" s="93">
        <v>1.0263</v>
      </c>
    </row>
    <row r="299" spans="2:4" ht="15" x14ac:dyDescent="0.25">
      <c r="B299" s="56" t="s">
        <v>229</v>
      </c>
      <c r="C299" s="93">
        <v>75395.37</v>
      </c>
      <c r="D299" s="93">
        <v>0.28249999999999997</v>
      </c>
    </row>
    <row r="300" spans="2:4" ht="15" x14ac:dyDescent="0.25">
      <c r="B300" s="56" t="s">
        <v>230</v>
      </c>
      <c r="C300" s="93">
        <v>11739.37</v>
      </c>
      <c r="D300" s="93">
        <v>4.3999999999999997E-2</v>
      </c>
    </row>
    <row r="301" spans="2:4" ht="15" x14ac:dyDescent="0.25">
      <c r="B301" s="56" t="s">
        <v>231</v>
      </c>
      <c r="C301" s="93">
        <v>305213.01</v>
      </c>
      <c r="D301" s="93">
        <v>1.1434</v>
      </c>
    </row>
    <row r="302" spans="2:4" ht="15" x14ac:dyDescent="0.25">
      <c r="B302" s="56" t="s">
        <v>232</v>
      </c>
      <c r="C302" s="93">
        <v>2088.8000000000002</v>
      </c>
      <c r="D302" s="93">
        <v>7.7999999999999996E-3</v>
      </c>
    </row>
    <row r="303" spans="2:4" ht="15" x14ac:dyDescent="0.25">
      <c r="B303" s="56" t="s">
        <v>233</v>
      </c>
      <c r="C303" s="93">
        <v>1496.01</v>
      </c>
      <c r="D303" s="93">
        <v>5.5999999999999999E-3</v>
      </c>
    </row>
    <row r="304" spans="2:4" ht="15" x14ac:dyDescent="0.25">
      <c r="B304" s="56" t="s">
        <v>234</v>
      </c>
      <c r="C304" s="93">
        <v>573711.92000000004</v>
      </c>
      <c r="D304" s="93">
        <v>2.1493000000000002</v>
      </c>
    </row>
    <row r="305" spans="2:5" ht="15" x14ac:dyDescent="0.25">
      <c r="B305" s="56" t="s">
        <v>235</v>
      </c>
      <c r="C305" s="93">
        <v>322</v>
      </c>
      <c r="D305" s="93">
        <v>1.1999999999999999E-3</v>
      </c>
    </row>
    <row r="306" spans="2:5" ht="15" x14ac:dyDescent="0.25">
      <c r="B306" s="56" t="s">
        <v>236</v>
      </c>
      <c r="C306" s="93">
        <v>1932.1</v>
      </c>
      <c r="D306" s="93">
        <v>7.1999999999999998E-3</v>
      </c>
    </row>
    <row r="307" spans="2:5" ht="15" x14ac:dyDescent="0.25">
      <c r="B307" s="56" t="s">
        <v>237</v>
      </c>
      <c r="C307" s="93">
        <v>295800</v>
      </c>
      <c r="D307" s="93">
        <v>1.1082000000000001</v>
      </c>
    </row>
    <row r="308" spans="2:5" ht="15" x14ac:dyDescent="0.25">
      <c r="B308" s="56" t="s">
        <v>238</v>
      </c>
      <c r="C308" s="93">
        <v>154944.85</v>
      </c>
      <c r="D308" s="93">
        <v>0.58050000000000002</v>
      </c>
    </row>
    <row r="309" spans="2:5" ht="15" x14ac:dyDescent="0.25">
      <c r="B309" s="56" t="s">
        <v>239</v>
      </c>
      <c r="C309" s="93">
        <v>10782.92</v>
      </c>
      <c r="D309" s="93">
        <v>4.0399999999999998E-2</v>
      </c>
    </row>
    <row r="310" spans="2:5" ht="15" x14ac:dyDescent="0.25">
      <c r="B310" s="56" t="s">
        <v>240</v>
      </c>
      <c r="C310" s="93">
        <v>250189</v>
      </c>
      <c r="D310" s="93">
        <v>0.93730000000000002</v>
      </c>
    </row>
    <row r="311" spans="2:5" ht="15" x14ac:dyDescent="0.25">
      <c r="B311" s="56" t="s">
        <v>241</v>
      </c>
      <c r="C311" s="93">
        <v>310239.13</v>
      </c>
      <c r="D311" s="93">
        <v>1.1623000000000001</v>
      </c>
    </row>
    <row r="312" spans="2:5" ht="15" x14ac:dyDescent="0.25">
      <c r="B312" s="74" t="s">
        <v>242</v>
      </c>
      <c r="C312" s="94">
        <v>21250</v>
      </c>
      <c r="D312" s="94">
        <v>7.9600000000000004E-2</v>
      </c>
    </row>
    <row r="313" spans="2:5" ht="15.75" customHeight="1" x14ac:dyDescent="0.2">
      <c r="C313" s="76">
        <f>SUM(C267:C312)</f>
        <v>26692823.170000009</v>
      </c>
      <c r="D313" s="76">
        <f>SUM(D267:D312)</f>
        <v>100.00019999999999</v>
      </c>
    </row>
    <row r="315" spans="2:5" x14ac:dyDescent="0.2">
      <c r="B315" s="69" t="s">
        <v>243</v>
      </c>
    </row>
    <row r="317" spans="2:5" ht="28.5" customHeight="1" x14ac:dyDescent="0.2">
      <c r="B317" s="70" t="s">
        <v>244</v>
      </c>
      <c r="C317" s="71" t="s">
        <v>45</v>
      </c>
      <c r="D317" s="19" t="s">
        <v>46</v>
      </c>
      <c r="E317" s="95" t="s">
        <v>245</v>
      </c>
    </row>
    <row r="318" spans="2:5" ht="15" x14ac:dyDescent="0.25">
      <c r="B318" s="56" t="s">
        <v>246</v>
      </c>
      <c r="C318" s="57">
        <v>758542</v>
      </c>
      <c r="D318" s="57">
        <v>758542</v>
      </c>
      <c r="E318" s="23">
        <f>+C318-D318</f>
        <v>0</v>
      </c>
    </row>
    <row r="319" spans="2:5" ht="15" x14ac:dyDescent="0.25">
      <c r="B319" s="56" t="s">
        <v>247</v>
      </c>
      <c r="C319" s="57">
        <v>-1750000</v>
      </c>
      <c r="D319" s="57">
        <v>-1750000</v>
      </c>
      <c r="E319" s="23">
        <f t="shared" ref="E319:E333" si="6">+C319-D319</f>
        <v>0</v>
      </c>
    </row>
    <row r="320" spans="2:5" ht="15" x14ac:dyDescent="0.25">
      <c r="B320" s="56" t="s">
        <v>248</v>
      </c>
      <c r="C320" s="57">
        <v>-276.44</v>
      </c>
      <c r="D320" s="57">
        <v>-276.44</v>
      </c>
      <c r="E320" s="23">
        <f t="shared" si="6"/>
        <v>0</v>
      </c>
    </row>
    <row r="321" spans="2:5" ht="15" x14ac:dyDescent="0.25">
      <c r="B321" s="56" t="s">
        <v>249</v>
      </c>
      <c r="C321" s="57">
        <v>-263000</v>
      </c>
      <c r="D321" s="57">
        <v>-263000</v>
      </c>
      <c r="E321" s="23">
        <f t="shared" si="6"/>
        <v>0</v>
      </c>
    </row>
    <row r="322" spans="2:5" ht="15" x14ac:dyDescent="0.25">
      <c r="B322" s="56" t="s">
        <v>250</v>
      </c>
      <c r="C322" s="57">
        <v>-59439159.840000004</v>
      </c>
      <c r="D322" s="57">
        <v>-59439159.840000004</v>
      </c>
      <c r="E322" s="23">
        <f t="shared" si="6"/>
        <v>0</v>
      </c>
    </row>
    <row r="323" spans="2:5" ht="15" x14ac:dyDescent="0.25">
      <c r="B323" s="56" t="s">
        <v>251</v>
      </c>
      <c r="C323" s="57">
        <v>-241192594.63</v>
      </c>
      <c r="D323" s="57">
        <v>-241192594.63</v>
      </c>
      <c r="E323" s="23">
        <f t="shared" si="6"/>
        <v>0</v>
      </c>
    </row>
    <row r="324" spans="2:5" ht="15" x14ac:dyDescent="0.25">
      <c r="B324" s="56" t="s">
        <v>252</v>
      </c>
      <c r="C324" s="57">
        <v>-4709685</v>
      </c>
      <c r="D324" s="57">
        <v>-4709685</v>
      </c>
      <c r="E324" s="23">
        <f t="shared" si="6"/>
        <v>0</v>
      </c>
    </row>
    <row r="325" spans="2:5" ht="15" x14ac:dyDescent="0.25">
      <c r="B325" s="56" t="s">
        <v>253</v>
      </c>
      <c r="C325" s="57">
        <v>-14012145.800000001</v>
      </c>
      <c r="D325" s="57">
        <v>-14012145.800000001</v>
      </c>
      <c r="E325" s="23">
        <f t="shared" si="6"/>
        <v>0</v>
      </c>
    </row>
    <row r="326" spans="2:5" ht="15" x14ac:dyDescent="0.25">
      <c r="B326" s="56" t="s">
        <v>254</v>
      </c>
      <c r="C326" s="57">
        <v>-34862403.259999998</v>
      </c>
      <c r="D326" s="57">
        <v>-34862403.259999998</v>
      </c>
      <c r="E326" s="23">
        <f t="shared" si="6"/>
        <v>0</v>
      </c>
    </row>
    <row r="327" spans="2:5" ht="15" x14ac:dyDescent="0.25">
      <c r="B327" s="56" t="s">
        <v>255</v>
      </c>
      <c r="C327" s="57">
        <v>-20686201.850000001</v>
      </c>
      <c r="D327" s="57">
        <v>-20686201.850000001</v>
      </c>
      <c r="E327" s="23">
        <f t="shared" si="6"/>
        <v>0</v>
      </c>
    </row>
    <row r="328" spans="2:5" ht="15" x14ac:dyDescent="0.25">
      <c r="B328" s="56" t="s">
        <v>256</v>
      </c>
      <c r="C328" s="57">
        <v>-35498000</v>
      </c>
      <c r="D328" s="57">
        <v>-35498000</v>
      </c>
      <c r="E328" s="23">
        <f t="shared" si="6"/>
        <v>0</v>
      </c>
    </row>
    <row r="329" spans="2:5" ht="15" x14ac:dyDescent="0.25">
      <c r="B329" s="56" t="s">
        <v>257</v>
      </c>
      <c r="C329" s="57">
        <v>-14805506.550000001</v>
      </c>
      <c r="D329" s="57">
        <v>-14805506.550000001</v>
      </c>
      <c r="E329" s="23">
        <f t="shared" si="6"/>
        <v>0</v>
      </c>
    </row>
    <row r="330" spans="2:5" ht="15" x14ac:dyDescent="0.25">
      <c r="B330" s="56" t="s">
        <v>258</v>
      </c>
      <c r="C330" s="57">
        <v>-14399573.91</v>
      </c>
      <c r="D330" s="57">
        <v>-14399573.91</v>
      </c>
      <c r="E330" s="23">
        <f t="shared" si="6"/>
        <v>0</v>
      </c>
    </row>
    <row r="331" spans="2:5" ht="15" x14ac:dyDescent="0.25">
      <c r="B331" s="56" t="s">
        <v>259</v>
      </c>
      <c r="C331" s="57">
        <v>11739962.789999999</v>
      </c>
      <c r="D331" s="57">
        <v>11739962.789999999</v>
      </c>
      <c r="E331" s="23">
        <f t="shared" si="6"/>
        <v>0</v>
      </c>
    </row>
    <row r="332" spans="2:5" ht="15" x14ac:dyDescent="0.25">
      <c r="B332" s="56" t="s">
        <v>260</v>
      </c>
      <c r="C332" s="57">
        <v>-6143321.2400000002</v>
      </c>
      <c r="D332" s="57">
        <v>-6143321.2400000002</v>
      </c>
      <c r="E332" s="23">
        <f t="shared" si="6"/>
        <v>0</v>
      </c>
    </row>
    <row r="333" spans="2:5" x14ac:dyDescent="0.2">
      <c r="B333" s="50" t="s">
        <v>261</v>
      </c>
      <c r="C333" s="96">
        <f>SUM(C318:C332)</f>
        <v>-435263363.73000002</v>
      </c>
      <c r="D333" s="96">
        <f>SUM(D318:D332)</f>
        <v>-435263363.73000002</v>
      </c>
      <c r="E333" s="23">
        <f t="shared" si="6"/>
        <v>0</v>
      </c>
    </row>
    <row r="334" spans="2:5" ht="19.5" customHeight="1" x14ac:dyDescent="0.2">
      <c r="C334" s="28">
        <f>+C333</f>
        <v>-435263363.73000002</v>
      </c>
      <c r="D334" s="28">
        <f>+D333</f>
        <v>-435263363.73000002</v>
      </c>
      <c r="E334" s="28">
        <f>+E333</f>
        <v>0</v>
      </c>
    </row>
    <row r="335" spans="2:5" x14ac:dyDescent="0.2">
      <c r="C335" s="97"/>
      <c r="D335" s="97"/>
      <c r="E335" s="97"/>
    </row>
    <row r="337" spans="2:5" ht="27" customHeight="1" x14ac:dyDescent="0.2">
      <c r="B337" s="70" t="s">
        <v>262</v>
      </c>
      <c r="C337" s="71" t="s">
        <v>45</v>
      </c>
      <c r="D337" s="19" t="s">
        <v>46</v>
      </c>
      <c r="E337" s="95" t="s">
        <v>245</v>
      </c>
    </row>
    <row r="338" spans="2:5" ht="15" x14ac:dyDescent="0.25">
      <c r="B338" s="30" t="s">
        <v>263</v>
      </c>
      <c r="C338" s="93">
        <v>-943942.61</v>
      </c>
      <c r="D338" s="93">
        <v>-77973776.280000001</v>
      </c>
      <c r="E338" s="23">
        <f>+D338-C338</f>
        <v>-77029833.670000002</v>
      </c>
    </row>
    <row r="339" spans="2:5" ht="15" x14ac:dyDescent="0.25">
      <c r="B339" s="56" t="s">
        <v>264</v>
      </c>
      <c r="C339" s="93">
        <v>2218782.21</v>
      </c>
      <c r="D339" s="93">
        <v>2218782.21</v>
      </c>
      <c r="E339" s="23">
        <f t="shared" ref="E339:E365" si="7">+D339-C339</f>
        <v>0</v>
      </c>
    </row>
    <row r="340" spans="2:5" ht="15" x14ac:dyDescent="0.25">
      <c r="B340" s="56" t="s">
        <v>265</v>
      </c>
      <c r="C340" s="93">
        <v>-1283409.3600000001</v>
      </c>
      <c r="D340" s="93">
        <v>-1283409.3600000001</v>
      </c>
      <c r="E340" s="23">
        <f t="shared" si="7"/>
        <v>0</v>
      </c>
    </row>
    <row r="341" spans="2:5" ht="15" x14ac:dyDescent="0.25">
      <c r="B341" s="56" t="s">
        <v>266</v>
      </c>
      <c r="C341" s="93">
        <v>4782923.5999999996</v>
      </c>
      <c r="D341" s="93">
        <v>4782923.5999999996</v>
      </c>
      <c r="E341" s="23">
        <f t="shared" si="7"/>
        <v>0</v>
      </c>
    </row>
    <row r="342" spans="2:5" ht="15" x14ac:dyDescent="0.25">
      <c r="B342" s="56" t="s">
        <v>267</v>
      </c>
      <c r="C342" s="93">
        <v>13065355.58</v>
      </c>
      <c r="D342" s="93">
        <v>13065355.58</v>
      </c>
      <c r="E342" s="23">
        <f t="shared" si="7"/>
        <v>0</v>
      </c>
    </row>
    <row r="343" spans="2:5" ht="15" x14ac:dyDescent="0.25">
      <c r="B343" s="56" t="s">
        <v>268</v>
      </c>
      <c r="C343" s="93">
        <v>12662592.15</v>
      </c>
      <c r="D343" s="93">
        <v>12662592.15</v>
      </c>
      <c r="E343" s="23">
        <f t="shared" si="7"/>
        <v>0</v>
      </c>
    </row>
    <row r="344" spans="2:5" ht="15" x14ac:dyDescent="0.25">
      <c r="B344" s="56" t="s">
        <v>269</v>
      </c>
      <c r="C344" s="93">
        <v>22267687.530000001</v>
      </c>
      <c r="D344" s="93">
        <v>22267687.530000001</v>
      </c>
      <c r="E344" s="23">
        <f t="shared" si="7"/>
        <v>0</v>
      </c>
    </row>
    <row r="345" spans="2:5" ht="15" x14ac:dyDescent="0.25">
      <c r="B345" s="56" t="s">
        <v>270</v>
      </c>
      <c r="C345" s="93">
        <v>20788247.489999998</v>
      </c>
      <c r="D345" s="93">
        <v>20788247.489999998</v>
      </c>
      <c r="E345" s="23">
        <f t="shared" si="7"/>
        <v>0</v>
      </c>
    </row>
    <row r="346" spans="2:5" ht="15" x14ac:dyDescent="0.25">
      <c r="B346" s="56" t="s">
        <v>271</v>
      </c>
      <c r="C346" s="93">
        <v>26074085.829999998</v>
      </c>
      <c r="D346" s="93">
        <v>26074085.829999998</v>
      </c>
      <c r="E346" s="23">
        <f t="shared" si="7"/>
        <v>0</v>
      </c>
    </row>
    <row r="347" spans="2:5" ht="15" x14ac:dyDescent="0.25">
      <c r="B347" s="56" t="s">
        <v>272</v>
      </c>
      <c r="C347" s="93">
        <v>45948511.789999999</v>
      </c>
      <c r="D347" s="93">
        <v>45948511.789999999</v>
      </c>
      <c r="E347" s="23">
        <f t="shared" si="7"/>
        <v>0</v>
      </c>
    </row>
    <row r="348" spans="2:5" ht="15" x14ac:dyDescent="0.25">
      <c r="B348" s="56" t="s">
        <v>273</v>
      </c>
      <c r="C348" s="93">
        <v>6995508.79</v>
      </c>
      <c r="D348" s="93">
        <v>6995508.79</v>
      </c>
      <c r="E348" s="23">
        <f t="shared" si="7"/>
        <v>0</v>
      </c>
    </row>
    <row r="349" spans="2:5" ht="15" x14ac:dyDescent="0.25">
      <c r="B349" s="56" t="s">
        <v>274</v>
      </c>
      <c r="C349" s="93">
        <v>45146664.119999997</v>
      </c>
      <c r="D349" s="93">
        <v>45146664.119999997</v>
      </c>
      <c r="E349" s="23">
        <f t="shared" si="7"/>
        <v>0</v>
      </c>
    </row>
    <row r="350" spans="2:5" ht="15" x14ac:dyDescent="0.25">
      <c r="B350" s="56" t="s">
        <v>275</v>
      </c>
      <c r="C350" s="93">
        <v>10197886.5</v>
      </c>
      <c r="D350" s="93">
        <v>10197886.5</v>
      </c>
      <c r="E350" s="23">
        <f t="shared" si="7"/>
        <v>0</v>
      </c>
    </row>
    <row r="351" spans="2:5" ht="15" x14ac:dyDescent="0.25">
      <c r="B351" s="56" t="s">
        <v>276</v>
      </c>
      <c r="C351" s="93">
        <v>16383249.859999999</v>
      </c>
      <c r="D351" s="93">
        <v>16383249.859999999</v>
      </c>
      <c r="E351" s="23">
        <f t="shared" si="7"/>
        <v>0</v>
      </c>
    </row>
    <row r="352" spans="2:5" ht="15" x14ac:dyDescent="0.25">
      <c r="B352" s="56" t="s">
        <v>277</v>
      </c>
      <c r="C352" s="93">
        <v>11830740.470000001</v>
      </c>
      <c r="D352" s="93">
        <v>11830740.470000001</v>
      </c>
      <c r="E352" s="23">
        <f t="shared" si="7"/>
        <v>0</v>
      </c>
    </row>
    <row r="353" spans="2:5" ht="15" x14ac:dyDescent="0.25">
      <c r="B353" s="56" t="s">
        <v>278</v>
      </c>
      <c r="C353" s="93">
        <v>6171359.2199999997</v>
      </c>
      <c r="D353" s="93">
        <v>6202520.7300000004</v>
      </c>
      <c r="E353" s="23">
        <f t="shared" si="7"/>
        <v>31161.510000000708</v>
      </c>
    </row>
    <row r="354" spans="2:5" ht="15" x14ac:dyDescent="0.25">
      <c r="B354" s="56" t="s">
        <v>279</v>
      </c>
      <c r="C354" s="93">
        <v>0</v>
      </c>
      <c r="D354" s="93">
        <v>12187341.949999999</v>
      </c>
      <c r="E354" s="23">
        <f t="shared" si="7"/>
        <v>12187341.949999999</v>
      </c>
    </row>
    <row r="355" spans="2:5" ht="15" x14ac:dyDescent="0.25">
      <c r="B355" s="56" t="s">
        <v>280</v>
      </c>
      <c r="C355" s="93">
        <v>-3151492.64</v>
      </c>
      <c r="D355" s="93">
        <v>-3151492.64</v>
      </c>
      <c r="E355" s="23">
        <f t="shared" si="7"/>
        <v>0</v>
      </c>
    </row>
    <row r="356" spans="2:5" ht="15" x14ac:dyDescent="0.25">
      <c r="B356" s="56" t="s">
        <v>281</v>
      </c>
      <c r="C356" s="93">
        <v>-50955960.579999998</v>
      </c>
      <c r="D356" s="93">
        <v>-51569776.420000002</v>
      </c>
      <c r="E356" s="23">
        <f t="shared" si="7"/>
        <v>-613815.84000000358</v>
      </c>
    </row>
    <row r="357" spans="2:5" ht="15" x14ac:dyDescent="0.25">
      <c r="B357" s="56" t="s">
        <v>282</v>
      </c>
      <c r="C357" s="93">
        <v>-12386351.48</v>
      </c>
      <c r="D357" s="93">
        <v>-12386351.48</v>
      </c>
      <c r="E357" s="23">
        <f t="shared" si="7"/>
        <v>0</v>
      </c>
    </row>
    <row r="358" spans="2:5" ht="15" x14ac:dyDescent="0.25">
      <c r="B358" s="56" t="s">
        <v>283</v>
      </c>
      <c r="C358" s="93">
        <v>-58691617.689999998</v>
      </c>
      <c r="D358" s="93">
        <v>-58691617.689999998</v>
      </c>
      <c r="E358" s="23">
        <f t="shared" si="7"/>
        <v>0</v>
      </c>
    </row>
    <row r="359" spans="2:5" ht="15" x14ac:dyDescent="0.25">
      <c r="B359" s="56" t="s">
        <v>284</v>
      </c>
      <c r="C359" s="93">
        <v>-2081918.5</v>
      </c>
      <c r="D359" s="93">
        <v>-2081918.5</v>
      </c>
      <c r="E359" s="23">
        <f t="shared" si="7"/>
        <v>0</v>
      </c>
    </row>
    <row r="360" spans="2:5" ht="15" x14ac:dyDescent="0.25">
      <c r="B360" s="56" t="s">
        <v>285</v>
      </c>
      <c r="C360" s="93">
        <v>-5123799.76</v>
      </c>
      <c r="D360" s="93">
        <v>-5123799.76</v>
      </c>
      <c r="E360" s="23">
        <f t="shared" si="7"/>
        <v>0</v>
      </c>
    </row>
    <row r="361" spans="2:5" ht="15" x14ac:dyDescent="0.25">
      <c r="B361" s="56" t="s">
        <v>286</v>
      </c>
      <c r="C361" s="93">
        <v>-1906053.82</v>
      </c>
      <c r="D361" s="93">
        <v>-1906053.82</v>
      </c>
      <c r="E361" s="23">
        <f t="shared" si="7"/>
        <v>0</v>
      </c>
    </row>
    <row r="362" spans="2:5" ht="15" x14ac:dyDescent="0.25">
      <c r="B362" s="56" t="s">
        <v>287</v>
      </c>
      <c r="C362" s="93">
        <v>-80003.899999999994</v>
      </c>
      <c r="D362" s="93">
        <v>-80003.899999999994</v>
      </c>
      <c r="E362" s="23">
        <f t="shared" si="7"/>
        <v>0</v>
      </c>
    </row>
    <row r="363" spans="2:5" ht="15" x14ac:dyDescent="0.25">
      <c r="B363" s="56" t="s">
        <v>288</v>
      </c>
      <c r="C363" s="93">
        <v>-199171.73</v>
      </c>
      <c r="D363" s="93">
        <v>-199171.73</v>
      </c>
      <c r="E363" s="23">
        <f t="shared" si="7"/>
        <v>0</v>
      </c>
    </row>
    <row r="364" spans="2:5" ht="15" x14ac:dyDescent="0.25">
      <c r="B364" s="56" t="s">
        <v>289</v>
      </c>
      <c r="C364" s="93">
        <v>-430853.67</v>
      </c>
      <c r="D364" s="93">
        <v>-430853.67</v>
      </c>
      <c r="E364" s="23">
        <f>+D364-C364</f>
        <v>0</v>
      </c>
    </row>
    <row r="365" spans="2:5" ht="15" x14ac:dyDescent="0.25">
      <c r="B365" s="56" t="s">
        <v>290</v>
      </c>
      <c r="C365" s="93">
        <v>0</v>
      </c>
      <c r="D365" s="93">
        <v>-2753928.59</v>
      </c>
      <c r="E365" s="23">
        <f t="shared" si="7"/>
        <v>-2753928.59</v>
      </c>
    </row>
    <row r="366" spans="2:5" ht="15" x14ac:dyDescent="0.25">
      <c r="B366" s="56" t="s">
        <v>291</v>
      </c>
      <c r="C366" s="98">
        <v>0</v>
      </c>
      <c r="D366" s="93">
        <v>-569239.48</v>
      </c>
      <c r="E366" s="23"/>
    </row>
    <row r="367" spans="2:5" ht="15" x14ac:dyDescent="0.25">
      <c r="B367" s="56" t="s">
        <v>292</v>
      </c>
      <c r="C367" s="98">
        <v>0</v>
      </c>
      <c r="D367" s="93">
        <v>-4504356.5</v>
      </c>
      <c r="E367" s="23"/>
    </row>
    <row r="368" spans="2:5" ht="15" x14ac:dyDescent="0.25">
      <c r="B368" s="56" t="s">
        <v>293</v>
      </c>
      <c r="C368" s="98">
        <v>0</v>
      </c>
      <c r="D368" s="93">
        <v>-3419.69</v>
      </c>
      <c r="E368" s="23"/>
    </row>
    <row r="369" spans="2:5" ht="15" x14ac:dyDescent="0.25">
      <c r="B369" s="56" t="s">
        <v>294</v>
      </c>
      <c r="C369" s="98">
        <v>-342664.58</v>
      </c>
      <c r="D369" s="93">
        <v>-342664.58</v>
      </c>
      <c r="E369" s="23"/>
    </row>
    <row r="370" spans="2:5" ht="15" x14ac:dyDescent="0.25">
      <c r="B370" s="74" t="s">
        <v>295</v>
      </c>
      <c r="C370" s="98">
        <v>107900297.43000001</v>
      </c>
      <c r="D370" s="93">
        <v>111674040.79000001</v>
      </c>
      <c r="E370" s="93">
        <v>3773743.36</v>
      </c>
    </row>
    <row r="371" spans="2:5" x14ac:dyDescent="0.2">
      <c r="B371" s="99" t="s">
        <v>296</v>
      </c>
      <c r="C371" s="54">
        <v>106956354.81999999</v>
      </c>
      <c r="D371" s="54">
        <v>33700264.509999998</v>
      </c>
      <c r="E371" s="54">
        <v>-73256090.310000002</v>
      </c>
    </row>
    <row r="373" spans="2:5" x14ac:dyDescent="0.2">
      <c r="B373" s="69" t="s">
        <v>297</v>
      </c>
    </row>
    <row r="375" spans="2:5" ht="30.75" customHeight="1" x14ac:dyDescent="0.2">
      <c r="B375" s="70" t="s">
        <v>298</v>
      </c>
      <c r="C375" s="71" t="s">
        <v>45</v>
      </c>
      <c r="D375" s="19" t="s">
        <v>46</v>
      </c>
      <c r="E375" s="19" t="s">
        <v>47</v>
      </c>
    </row>
    <row r="376" spans="2:5" ht="15" x14ac:dyDescent="0.25">
      <c r="B376" s="56" t="s">
        <v>299</v>
      </c>
      <c r="C376" s="93">
        <v>12273</v>
      </c>
      <c r="D376" s="93">
        <v>12273</v>
      </c>
      <c r="E376" s="93">
        <v>0</v>
      </c>
    </row>
    <row r="377" spans="2:5" ht="15" x14ac:dyDescent="0.25">
      <c r="B377" s="56" t="s">
        <v>300</v>
      </c>
      <c r="C377" s="93">
        <v>235252.25</v>
      </c>
      <c r="D377" s="93">
        <v>201085.86</v>
      </c>
      <c r="E377" s="93">
        <v>-34166.39</v>
      </c>
    </row>
    <row r="378" spans="2:5" ht="15" x14ac:dyDescent="0.25">
      <c r="B378" s="56" t="s">
        <v>301</v>
      </c>
      <c r="C378" s="93">
        <v>237101.29</v>
      </c>
      <c r="D378" s="93">
        <v>658205.89</v>
      </c>
      <c r="E378" s="93">
        <v>421104.6</v>
      </c>
    </row>
    <row r="379" spans="2:5" ht="15" x14ac:dyDescent="0.25">
      <c r="B379" s="56" t="s">
        <v>302</v>
      </c>
      <c r="C379" s="93">
        <v>4467944.0599999996</v>
      </c>
      <c r="D379" s="93">
        <v>3878082.74</v>
      </c>
      <c r="E379" s="93">
        <v>-589861.31999999995</v>
      </c>
    </row>
    <row r="380" spans="2:5" ht="15" x14ac:dyDescent="0.25">
      <c r="B380" s="56" t="s">
        <v>303</v>
      </c>
      <c r="C380" s="93">
        <v>2898633.48</v>
      </c>
      <c r="D380" s="93">
        <v>0</v>
      </c>
      <c r="E380" s="93">
        <v>-2898633.48</v>
      </c>
    </row>
    <row r="381" spans="2:5" ht="15" x14ac:dyDescent="0.25">
      <c r="B381" s="56" t="s">
        <v>304</v>
      </c>
      <c r="C381" s="93">
        <v>3673098.01</v>
      </c>
      <c r="D381" s="93">
        <v>0</v>
      </c>
      <c r="E381" s="93">
        <v>-3673098.01</v>
      </c>
    </row>
    <row r="382" spans="2:5" ht="15" x14ac:dyDescent="0.25">
      <c r="B382" s="56" t="s">
        <v>305</v>
      </c>
      <c r="C382" s="93">
        <v>1508697.13</v>
      </c>
      <c r="D382" s="93">
        <v>4059793.23</v>
      </c>
      <c r="E382" s="93">
        <v>2551096.1</v>
      </c>
    </row>
    <row r="383" spans="2:5" ht="15" x14ac:dyDescent="0.25">
      <c r="B383" s="56" t="s">
        <v>306</v>
      </c>
      <c r="C383" s="100">
        <v>0</v>
      </c>
      <c r="D383" s="93">
        <v>120976.65</v>
      </c>
      <c r="E383" s="93">
        <v>120976.65</v>
      </c>
    </row>
    <row r="384" spans="2:5" ht="15" x14ac:dyDescent="0.25">
      <c r="B384" s="56" t="s">
        <v>307</v>
      </c>
      <c r="C384" s="93">
        <v>2</v>
      </c>
      <c r="D384" s="93">
        <v>0</v>
      </c>
      <c r="E384" s="93">
        <v>-2</v>
      </c>
    </row>
    <row r="385" spans="2:5" ht="15" x14ac:dyDescent="0.25">
      <c r="B385" s="56" t="s">
        <v>308</v>
      </c>
      <c r="C385" s="100">
        <v>0</v>
      </c>
      <c r="D385" s="93">
        <v>23873427.780000001</v>
      </c>
      <c r="E385" s="93">
        <v>23873427.780000001</v>
      </c>
    </row>
    <row r="386" spans="2:5" ht="15" x14ac:dyDescent="0.25">
      <c r="B386" s="56" t="s">
        <v>309</v>
      </c>
      <c r="C386" s="100">
        <v>0</v>
      </c>
      <c r="D386" s="93">
        <v>7588855.2400000002</v>
      </c>
      <c r="E386" s="93">
        <v>7588855.2400000002</v>
      </c>
    </row>
    <row r="387" spans="2:5" ht="15" x14ac:dyDescent="0.25">
      <c r="B387" s="56" t="s">
        <v>310</v>
      </c>
      <c r="C387" s="100">
        <v>0</v>
      </c>
      <c r="D387" s="93">
        <v>134523.75</v>
      </c>
      <c r="E387" s="93">
        <v>134523.75</v>
      </c>
    </row>
    <row r="388" spans="2:5" ht="15" x14ac:dyDescent="0.25">
      <c r="B388" s="56" t="s">
        <v>311</v>
      </c>
      <c r="C388" s="100">
        <v>0</v>
      </c>
      <c r="D388" s="93">
        <v>434831.05</v>
      </c>
      <c r="E388" s="93">
        <v>434831.05</v>
      </c>
    </row>
    <row r="389" spans="2:5" ht="15" x14ac:dyDescent="0.25">
      <c r="B389" s="56" t="s">
        <v>312</v>
      </c>
      <c r="C389" s="93">
        <v>752010.7</v>
      </c>
      <c r="D389" s="93">
        <v>5571.66</v>
      </c>
      <c r="E389" s="93">
        <v>-746439.04</v>
      </c>
    </row>
    <row r="390" spans="2:5" ht="15" x14ac:dyDescent="0.25">
      <c r="B390" s="56" t="s">
        <v>313</v>
      </c>
      <c r="C390" s="93">
        <v>3943340.8</v>
      </c>
      <c r="D390" s="93">
        <v>1232129.79</v>
      </c>
      <c r="E390" s="93">
        <v>-2711211.01</v>
      </c>
    </row>
    <row r="391" spans="2:5" ht="15" x14ac:dyDescent="0.25">
      <c r="B391" s="56" t="s">
        <v>314</v>
      </c>
      <c r="C391" s="93">
        <v>3633357.13</v>
      </c>
      <c r="D391" s="93">
        <v>3842552.93</v>
      </c>
      <c r="E391" s="93">
        <v>209195.8</v>
      </c>
    </row>
    <row r="392" spans="2:5" ht="15" x14ac:dyDescent="0.25">
      <c r="B392" s="56" t="s">
        <v>315</v>
      </c>
      <c r="C392" s="93">
        <v>1248886.33</v>
      </c>
      <c r="D392" s="93">
        <v>1114363.5900000001</v>
      </c>
      <c r="E392" s="93">
        <v>-134522.74</v>
      </c>
    </row>
    <row r="393" spans="2:5" ht="15" x14ac:dyDescent="0.25">
      <c r="B393" s="56" t="s">
        <v>316</v>
      </c>
      <c r="C393" s="93">
        <v>530970.26</v>
      </c>
      <c r="D393" s="93">
        <v>531170.11</v>
      </c>
      <c r="E393" s="93">
        <v>199.85</v>
      </c>
    </row>
    <row r="394" spans="2:5" ht="15" x14ac:dyDescent="0.25">
      <c r="B394" s="74" t="s">
        <v>317</v>
      </c>
      <c r="C394" s="94">
        <v>23141566.440000001</v>
      </c>
      <c r="D394" s="94">
        <v>47687843.270000003</v>
      </c>
      <c r="E394" s="94">
        <v>24546276.829999998</v>
      </c>
    </row>
    <row r="395" spans="2:5" ht="21.75" customHeight="1" x14ac:dyDescent="0.25">
      <c r="B395" s="101" t="s">
        <v>318</v>
      </c>
      <c r="C395" s="102">
        <v>23141566.440000001</v>
      </c>
      <c r="D395" s="102">
        <v>47687843.270000003</v>
      </c>
      <c r="E395" s="102">
        <v>24546276.829999998</v>
      </c>
    </row>
    <row r="398" spans="2:5" ht="24" customHeight="1" x14ac:dyDescent="0.2">
      <c r="B398" s="70" t="s">
        <v>319</v>
      </c>
      <c r="C398" s="71" t="s">
        <v>47</v>
      </c>
      <c r="D398" s="19" t="s">
        <v>320</v>
      </c>
    </row>
    <row r="399" spans="2:5" x14ac:dyDescent="0.2">
      <c r="B399" s="22"/>
      <c r="C399" s="49"/>
      <c r="D399" s="23"/>
    </row>
    <row r="400" spans="2:5" x14ac:dyDescent="0.2">
      <c r="B400" s="22" t="s">
        <v>321</v>
      </c>
      <c r="C400" s="38">
        <f>+C401</f>
        <v>0</v>
      </c>
      <c r="D400" s="23"/>
    </row>
    <row r="401" spans="2:4" x14ac:dyDescent="0.2">
      <c r="B401" s="30" t="s">
        <v>322</v>
      </c>
      <c r="C401" s="23">
        <v>0</v>
      </c>
      <c r="D401" s="23"/>
    </row>
    <row r="402" spans="2:4" x14ac:dyDescent="0.2">
      <c r="B402" s="22" t="s">
        <v>61</v>
      </c>
      <c r="C402" s="38">
        <f>SUM(C403:C404)</f>
        <v>386133.48</v>
      </c>
      <c r="D402" s="23"/>
    </row>
    <row r="403" spans="2:4" ht="15" x14ac:dyDescent="0.25">
      <c r="B403" s="30" t="s">
        <v>323</v>
      </c>
      <c r="C403" s="57">
        <v>251442.76</v>
      </c>
      <c r="D403" s="23"/>
    </row>
    <row r="404" spans="2:4" ht="15" x14ac:dyDescent="0.25">
      <c r="B404" s="30" t="s">
        <v>324</v>
      </c>
      <c r="C404" s="57">
        <v>134690.72</v>
      </c>
      <c r="D404" s="23"/>
    </row>
    <row r="405" spans="2:4" x14ac:dyDescent="0.2">
      <c r="B405" s="26" t="s">
        <v>123</v>
      </c>
      <c r="C405" s="23"/>
      <c r="D405" s="23"/>
    </row>
    <row r="406" spans="2:4" ht="18" customHeight="1" x14ac:dyDescent="0.2">
      <c r="C406" s="28">
        <f>+C400+C402</f>
        <v>386133.48</v>
      </c>
      <c r="D406" s="19"/>
    </row>
    <row r="411" spans="2:4" x14ac:dyDescent="0.2">
      <c r="B411" s="4" t="s">
        <v>325</v>
      </c>
      <c r="C411" s="70" t="s">
        <v>326</v>
      </c>
    </row>
    <row r="412" spans="2:4" x14ac:dyDescent="0.2">
      <c r="C412" s="103"/>
    </row>
    <row r="413" spans="2:4" x14ac:dyDescent="0.2">
      <c r="C413" s="103"/>
    </row>
    <row r="414" spans="2:4" ht="25.5" x14ac:dyDescent="0.2">
      <c r="B414" s="70" t="s">
        <v>327</v>
      </c>
      <c r="C414" s="70"/>
      <c r="D414" s="104"/>
    </row>
    <row r="415" spans="2:4" x14ac:dyDescent="0.2">
      <c r="B415" s="105"/>
      <c r="C415" s="105"/>
      <c r="D415" s="106"/>
    </row>
    <row r="416" spans="2:4" x14ac:dyDescent="0.2">
      <c r="B416" s="95" t="s">
        <v>328</v>
      </c>
      <c r="C416" s="95" t="s">
        <v>45</v>
      </c>
      <c r="D416" s="95" t="s">
        <v>46</v>
      </c>
    </row>
    <row r="417" spans="2:4" ht="25.5" x14ac:dyDescent="0.2">
      <c r="B417" s="107" t="s">
        <v>329</v>
      </c>
      <c r="C417" s="108">
        <f>SUM(C418+C428)</f>
        <v>6796848.5</v>
      </c>
      <c r="D417" s="108">
        <f>SUM(D418+D428)</f>
        <v>0</v>
      </c>
    </row>
    <row r="418" spans="2:4" ht="25.5" x14ac:dyDescent="0.2">
      <c r="B418" s="109" t="s">
        <v>330</v>
      </c>
      <c r="C418" s="108">
        <f>+C423+C426+C440</f>
        <v>6640820.3700000001</v>
      </c>
      <c r="D418" s="108">
        <f>+D423+D426+D440</f>
        <v>0</v>
      </c>
    </row>
    <row r="419" spans="2:4" ht="25.5" x14ac:dyDescent="0.2">
      <c r="B419" s="109" t="s">
        <v>331</v>
      </c>
      <c r="C419" s="108">
        <v>0</v>
      </c>
      <c r="D419" s="108">
        <v>0</v>
      </c>
    </row>
    <row r="420" spans="2:4" ht="25.5" x14ac:dyDescent="0.2">
      <c r="B420" s="109" t="s">
        <v>332</v>
      </c>
      <c r="C420" s="108">
        <v>0</v>
      </c>
      <c r="D420" s="108">
        <v>0</v>
      </c>
    </row>
    <row r="421" spans="2:4" x14ac:dyDescent="0.2">
      <c r="B421" s="109" t="s">
        <v>333</v>
      </c>
      <c r="C421" s="108">
        <v>0</v>
      </c>
      <c r="D421" s="108">
        <v>0</v>
      </c>
    </row>
    <row r="422" spans="2:4" x14ac:dyDescent="0.2">
      <c r="B422" s="109" t="s">
        <v>334</v>
      </c>
      <c r="C422" s="108">
        <v>0</v>
      </c>
      <c r="D422" s="108">
        <v>0</v>
      </c>
    </row>
    <row r="423" spans="2:4" x14ac:dyDescent="0.2">
      <c r="B423" s="109" t="s">
        <v>335</v>
      </c>
      <c r="C423" s="108">
        <v>6622226.3700000001</v>
      </c>
      <c r="D423" s="108">
        <v>0</v>
      </c>
    </row>
    <row r="424" spans="2:4" x14ac:dyDescent="0.2">
      <c r="B424" s="109" t="s">
        <v>336</v>
      </c>
      <c r="C424" s="108">
        <v>0</v>
      </c>
      <c r="D424" s="108">
        <v>0</v>
      </c>
    </row>
    <row r="425" spans="2:4" x14ac:dyDescent="0.2">
      <c r="B425" s="109" t="s">
        <v>337</v>
      </c>
      <c r="C425" s="108">
        <v>0</v>
      </c>
      <c r="D425" s="108">
        <v>0</v>
      </c>
    </row>
    <row r="426" spans="2:4" ht="25.5" x14ac:dyDescent="0.2">
      <c r="B426" s="109" t="s">
        <v>338</v>
      </c>
      <c r="C426" s="108">
        <v>18594</v>
      </c>
      <c r="D426" s="108">
        <v>0</v>
      </c>
    </row>
    <row r="427" spans="2:4" x14ac:dyDescent="0.2">
      <c r="B427" s="109" t="s">
        <v>339</v>
      </c>
      <c r="C427" s="108">
        <v>156028.13</v>
      </c>
      <c r="D427" s="108">
        <v>0</v>
      </c>
    </row>
    <row r="428" spans="2:4" x14ac:dyDescent="0.2">
      <c r="B428" s="109" t="s">
        <v>340</v>
      </c>
      <c r="C428" s="108">
        <v>156028.13</v>
      </c>
      <c r="D428" s="108">
        <v>0</v>
      </c>
    </row>
    <row r="429" spans="2:4" x14ac:dyDescent="0.2">
      <c r="B429" s="109" t="s">
        <v>341</v>
      </c>
      <c r="C429" s="108">
        <v>0</v>
      </c>
      <c r="D429" s="108">
        <v>0</v>
      </c>
    </row>
    <row r="430" spans="2:4" x14ac:dyDescent="0.2">
      <c r="B430" s="109" t="s">
        <v>342</v>
      </c>
      <c r="C430" s="108">
        <v>0</v>
      </c>
      <c r="D430" s="108">
        <v>0</v>
      </c>
    </row>
    <row r="431" spans="2:4" ht="25.5" x14ac:dyDescent="0.2">
      <c r="B431" s="109" t="s">
        <v>343</v>
      </c>
      <c r="C431" s="108">
        <v>0</v>
      </c>
      <c r="D431" s="108">
        <v>0</v>
      </c>
    </row>
    <row r="432" spans="2:4" ht="25.5" x14ac:dyDescent="0.2">
      <c r="B432" s="109" t="s">
        <v>344</v>
      </c>
      <c r="C432" s="108">
        <v>0</v>
      </c>
      <c r="D432" s="110">
        <v>0</v>
      </c>
    </row>
    <row r="433" spans="2:4" ht="25.5" x14ac:dyDescent="0.2">
      <c r="B433" s="109" t="s">
        <v>345</v>
      </c>
      <c r="C433" s="108">
        <v>0</v>
      </c>
      <c r="D433" s="110">
        <v>0</v>
      </c>
    </row>
    <row r="434" spans="2:4" ht="25.5" x14ac:dyDescent="0.2">
      <c r="B434" s="109" t="s">
        <v>346</v>
      </c>
      <c r="C434" s="108">
        <v>0</v>
      </c>
      <c r="D434" s="110">
        <v>0</v>
      </c>
    </row>
    <row r="435" spans="2:4" ht="25.5" x14ac:dyDescent="0.2">
      <c r="B435" s="109" t="s">
        <v>347</v>
      </c>
      <c r="C435" s="108">
        <v>0</v>
      </c>
      <c r="D435" s="110">
        <v>0</v>
      </c>
    </row>
    <row r="436" spans="2:4" ht="25.5" x14ac:dyDescent="0.2">
      <c r="B436" s="109" t="s">
        <v>348</v>
      </c>
      <c r="C436" s="108">
        <v>0</v>
      </c>
      <c r="D436" s="110">
        <v>0</v>
      </c>
    </row>
    <row r="437" spans="2:4" ht="25.5" x14ac:dyDescent="0.2">
      <c r="B437" s="109" t="s">
        <v>348</v>
      </c>
      <c r="C437" s="108">
        <v>0</v>
      </c>
      <c r="D437" s="110">
        <v>0</v>
      </c>
    </row>
    <row r="438" spans="2:4" x14ac:dyDescent="0.2">
      <c r="B438" s="109" t="s">
        <v>349</v>
      </c>
      <c r="C438" s="108">
        <v>0</v>
      </c>
      <c r="D438" s="108">
        <v>0</v>
      </c>
    </row>
    <row r="439" spans="2:4" x14ac:dyDescent="0.2">
      <c r="B439" s="109" t="s">
        <v>349</v>
      </c>
      <c r="C439" s="108">
        <v>0</v>
      </c>
      <c r="D439" s="110">
        <v>0</v>
      </c>
    </row>
    <row r="440" spans="2:4" x14ac:dyDescent="0.2">
      <c r="B440" s="109" t="s">
        <v>350</v>
      </c>
      <c r="C440" s="108">
        <v>0</v>
      </c>
      <c r="D440" s="108">
        <v>0</v>
      </c>
    </row>
    <row r="441" spans="2:4" x14ac:dyDescent="0.2">
      <c r="B441" s="109" t="s">
        <v>351</v>
      </c>
      <c r="C441" s="108">
        <v>0</v>
      </c>
      <c r="D441" s="110">
        <v>0</v>
      </c>
    </row>
    <row r="442" spans="2:4" x14ac:dyDescent="0.2">
      <c r="B442" s="109" t="s">
        <v>352</v>
      </c>
      <c r="C442" s="108">
        <v>0</v>
      </c>
      <c r="D442" s="110">
        <v>0</v>
      </c>
    </row>
    <row r="443" spans="2:4" x14ac:dyDescent="0.2">
      <c r="B443" s="109" t="s">
        <v>353</v>
      </c>
      <c r="C443" s="108">
        <v>0</v>
      </c>
      <c r="D443" s="110">
        <v>0</v>
      </c>
    </row>
    <row r="444" spans="2:4" ht="25.5" x14ac:dyDescent="0.2">
      <c r="B444" s="109" t="s">
        <v>354</v>
      </c>
      <c r="C444" s="108">
        <v>0</v>
      </c>
      <c r="D444" s="110">
        <v>0</v>
      </c>
    </row>
    <row r="445" spans="2:4" ht="25.5" x14ac:dyDescent="0.2">
      <c r="B445" s="109" t="s">
        <v>355</v>
      </c>
      <c r="C445" s="108">
        <v>0</v>
      </c>
      <c r="D445" s="110">
        <v>0</v>
      </c>
    </row>
    <row r="446" spans="2:4" x14ac:dyDescent="0.2">
      <c r="B446" s="109" t="s">
        <v>356</v>
      </c>
      <c r="C446" s="108">
        <v>0</v>
      </c>
      <c r="D446" s="110">
        <v>0</v>
      </c>
    </row>
    <row r="447" spans="2:4" x14ac:dyDescent="0.2">
      <c r="B447" s="109" t="s">
        <v>357</v>
      </c>
      <c r="C447" s="108">
        <v>0</v>
      </c>
      <c r="D447" s="110">
        <v>0</v>
      </c>
    </row>
    <row r="448" spans="2:4" x14ac:dyDescent="0.2">
      <c r="B448" s="109" t="s">
        <v>358</v>
      </c>
      <c r="C448" s="108">
        <v>0</v>
      </c>
      <c r="D448" s="110">
        <v>0.38</v>
      </c>
    </row>
    <row r="449" spans="2:4" x14ac:dyDescent="0.2">
      <c r="B449" s="107" t="s">
        <v>359</v>
      </c>
      <c r="C449" s="108">
        <v>0</v>
      </c>
      <c r="D449" s="108">
        <v>0</v>
      </c>
    </row>
    <row r="450" spans="2:4" x14ac:dyDescent="0.2">
      <c r="B450" s="109" t="s">
        <v>360</v>
      </c>
      <c r="C450" s="108">
        <v>0</v>
      </c>
      <c r="D450" s="108">
        <v>0</v>
      </c>
    </row>
    <row r="451" spans="2:4" x14ac:dyDescent="0.2">
      <c r="B451" s="111" t="s">
        <v>361</v>
      </c>
      <c r="C451" s="112">
        <v>0</v>
      </c>
      <c r="D451" s="113">
        <v>0</v>
      </c>
    </row>
    <row r="452" spans="2:4" x14ac:dyDescent="0.2">
      <c r="C452" s="103"/>
    </row>
    <row r="454" spans="2:4" x14ac:dyDescent="0.2">
      <c r="B454" s="11" t="s">
        <v>362</v>
      </c>
    </row>
    <row r="455" spans="2:4" ht="12" customHeight="1" x14ac:dyDescent="0.2">
      <c r="B455" s="11" t="s">
        <v>363</v>
      </c>
    </row>
    <row r="456" spans="2:4" x14ac:dyDescent="0.2">
      <c r="B456" s="144"/>
      <c r="C456" s="144"/>
      <c r="D456" s="144"/>
    </row>
    <row r="457" spans="2:4" x14ac:dyDescent="0.2">
      <c r="B457" s="145" t="s">
        <v>364</v>
      </c>
      <c r="C457" s="146"/>
      <c r="D457" s="147"/>
    </row>
    <row r="458" spans="2:4" x14ac:dyDescent="0.2">
      <c r="B458" s="148" t="s">
        <v>365</v>
      </c>
      <c r="C458" s="149"/>
      <c r="D458" s="150"/>
    </row>
    <row r="459" spans="2:4" x14ac:dyDescent="0.2">
      <c r="B459" s="151" t="s">
        <v>366</v>
      </c>
      <c r="C459" s="152"/>
      <c r="D459" s="153"/>
    </row>
    <row r="460" spans="2:4" x14ac:dyDescent="0.2">
      <c r="B460" s="154" t="s">
        <v>367</v>
      </c>
      <c r="C460" s="155"/>
      <c r="D460" s="114">
        <v>104666598.94</v>
      </c>
    </row>
    <row r="461" spans="2:4" x14ac:dyDescent="0.2">
      <c r="B461" s="156"/>
      <c r="C461" s="156"/>
      <c r="D461" s="16"/>
    </row>
    <row r="462" spans="2:4" x14ac:dyDescent="0.2">
      <c r="B462" s="157" t="s">
        <v>368</v>
      </c>
      <c r="C462" s="157"/>
      <c r="D462" s="115">
        <f>SUM(D463:D467)</f>
        <v>4865.71</v>
      </c>
    </row>
    <row r="463" spans="2:4" x14ac:dyDescent="0.2">
      <c r="B463" s="141" t="s">
        <v>369</v>
      </c>
      <c r="C463" s="141"/>
      <c r="D463" s="116" t="s">
        <v>370</v>
      </c>
    </row>
    <row r="464" spans="2:4" x14ac:dyDescent="0.2">
      <c r="B464" s="141" t="s">
        <v>371</v>
      </c>
      <c r="C464" s="141"/>
      <c r="D464" s="116" t="s">
        <v>370</v>
      </c>
    </row>
    <row r="465" spans="2:4" x14ac:dyDescent="0.2">
      <c r="B465" s="141" t="s">
        <v>372</v>
      </c>
      <c r="C465" s="141"/>
      <c r="D465" s="116" t="s">
        <v>370</v>
      </c>
    </row>
    <row r="466" spans="2:4" x14ac:dyDescent="0.2">
      <c r="B466" s="141" t="s">
        <v>373</v>
      </c>
      <c r="C466" s="141"/>
      <c r="D466" s="117">
        <v>4865.71</v>
      </c>
    </row>
    <row r="467" spans="2:4" x14ac:dyDescent="0.2">
      <c r="B467" s="158" t="s">
        <v>374</v>
      </c>
      <c r="C467" s="159"/>
      <c r="D467" s="118">
        <v>0</v>
      </c>
    </row>
    <row r="468" spans="2:4" x14ac:dyDescent="0.2">
      <c r="B468" s="156"/>
      <c r="C468" s="156"/>
      <c r="D468" s="16"/>
    </row>
    <row r="469" spans="2:4" x14ac:dyDescent="0.2">
      <c r="B469" s="157" t="s">
        <v>375</v>
      </c>
      <c r="C469" s="157"/>
      <c r="D469" s="119">
        <f>SUM(D470:D473)</f>
        <v>0</v>
      </c>
    </row>
    <row r="470" spans="2:4" x14ac:dyDescent="0.2">
      <c r="B470" s="141" t="s">
        <v>376</v>
      </c>
      <c r="C470" s="141"/>
      <c r="D470" s="116" t="s">
        <v>370</v>
      </c>
    </row>
    <row r="471" spans="2:4" x14ac:dyDescent="0.2">
      <c r="B471" s="141" t="s">
        <v>377</v>
      </c>
      <c r="C471" s="141"/>
      <c r="D471" s="116" t="s">
        <v>370</v>
      </c>
    </row>
    <row r="472" spans="2:4" x14ac:dyDescent="0.2">
      <c r="B472" s="141" t="s">
        <v>378</v>
      </c>
      <c r="C472" s="141"/>
      <c r="D472" s="116" t="s">
        <v>370</v>
      </c>
    </row>
    <row r="473" spans="2:4" x14ac:dyDescent="0.2">
      <c r="B473" s="160" t="s">
        <v>379</v>
      </c>
      <c r="C473" s="161"/>
      <c r="D473" s="116" t="s">
        <v>370</v>
      </c>
    </row>
    <row r="474" spans="2:4" x14ac:dyDescent="0.2">
      <c r="B474" s="156"/>
      <c r="C474" s="156"/>
    </row>
    <row r="475" spans="2:4" x14ac:dyDescent="0.2">
      <c r="B475" s="162" t="s">
        <v>380</v>
      </c>
      <c r="C475" s="162"/>
      <c r="D475" s="119">
        <f>+D460+D462-D469</f>
        <v>104671464.64999999</v>
      </c>
    </row>
    <row r="476" spans="2:4" x14ac:dyDescent="0.2">
      <c r="B476" s="4"/>
      <c r="C476" s="4"/>
      <c r="D476" s="4"/>
    </row>
    <row r="477" spans="2:4" x14ac:dyDescent="0.2">
      <c r="B477" s="4"/>
      <c r="C477" s="4"/>
      <c r="D477" s="4"/>
    </row>
    <row r="478" spans="2:4" x14ac:dyDescent="0.2">
      <c r="B478" s="145" t="s">
        <v>381</v>
      </c>
      <c r="C478" s="146"/>
      <c r="D478" s="147"/>
    </row>
    <row r="479" spans="2:4" x14ac:dyDescent="0.2">
      <c r="B479" s="148" t="s">
        <v>382</v>
      </c>
      <c r="C479" s="149"/>
      <c r="D479" s="150"/>
    </row>
    <row r="480" spans="2:4" x14ac:dyDescent="0.2">
      <c r="B480" s="151" t="s">
        <v>366</v>
      </c>
      <c r="C480" s="152"/>
      <c r="D480" s="153"/>
    </row>
    <row r="481" spans="2:4" x14ac:dyDescent="0.2">
      <c r="B481" s="154" t="s">
        <v>383</v>
      </c>
      <c r="C481" s="155"/>
      <c r="D481" s="120">
        <v>27078956.649999999</v>
      </c>
    </row>
    <row r="482" spans="2:4" x14ac:dyDescent="0.2">
      <c r="B482" s="156"/>
      <c r="C482" s="156"/>
    </row>
    <row r="483" spans="2:4" x14ac:dyDescent="0.2">
      <c r="B483" s="163" t="s">
        <v>384</v>
      </c>
      <c r="C483" s="163"/>
      <c r="D483" s="121">
        <f>SUM(D484:D502)</f>
        <v>386133.48</v>
      </c>
    </row>
    <row r="484" spans="2:4" x14ac:dyDescent="0.2">
      <c r="B484" s="141" t="s">
        <v>385</v>
      </c>
      <c r="C484" s="141"/>
      <c r="D484" s="122">
        <v>0</v>
      </c>
    </row>
    <row r="485" spans="2:4" x14ac:dyDescent="0.2">
      <c r="B485" s="141" t="s">
        <v>386</v>
      </c>
      <c r="C485" s="141"/>
      <c r="D485" s="122">
        <v>0</v>
      </c>
    </row>
    <row r="486" spans="2:4" x14ac:dyDescent="0.2">
      <c r="B486" s="141" t="s">
        <v>387</v>
      </c>
      <c r="C486" s="141"/>
      <c r="D486" s="122">
        <v>251442.76</v>
      </c>
    </row>
    <row r="487" spans="2:4" x14ac:dyDescent="0.2">
      <c r="B487" s="141" t="s">
        <v>388</v>
      </c>
      <c r="C487" s="141"/>
      <c r="D487" s="122">
        <v>0</v>
      </c>
    </row>
    <row r="488" spans="2:4" x14ac:dyDescent="0.2">
      <c r="B488" s="158" t="s">
        <v>389</v>
      </c>
      <c r="C488" s="159"/>
      <c r="D488" s="122">
        <v>0</v>
      </c>
    </row>
    <row r="489" spans="2:4" x14ac:dyDescent="0.2">
      <c r="B489" s="158" t="s">
        <v>390</v>
      </c>
      <c r="C489" s="159"/>
      <c r="D489" s="122">
        <v>0</v>
      </c>
    </row>
    <row r="490" spans="2:4" x14ac:dyDescent="0.2">
      <c r="B490" s="158" t="s">
        <v>391</v>
      </c>
      <c r="C490" s="159"/>
      <c r="D490" s="122">
        <v>0</v>
      </c>
    </row>
    <row r="491" spans="2:4" x14ac:dyDescent="0.2">
      <c r="B491" s="158" t="s">
        <v>392</v>
      </c>
      <c r="C491" s="159"/>
      <c r="D491" s="122">
        <v>134690.72</v>
      </c>
    </row>
    <row r="492" spans="2:4" x14ac:dyDescent="0.2">
      <c r="B492" s="158" t="s">
        <v>393</v>
      </c>
      <c r="C492" s="159"/>
      <c r="D492" s="122">
        <v>0</v>
      </c>
    </row>
    <row r="493" spans="2:4" x14ac:dyDescent="0.2">
      <c r="B493" s="158" t="s">
        <v>394</v>
      </c>
      <c r="C493" s="159"/>
      <c r="D493" s="122">
        <v>0</v>
      </c>
    </row>
    <row r="494" spans="2:4" x14ac:dyDescent="0.2">
      <c r="B494" s="158" t="s">
        <v>395</v>
      </c>
      <c r="C494" s="159"/>
      <c r="D494" s="122">
        <v>0</v>
      </c>
    </row>
    <row r="495" spans="2:4" x14ac:dyDescent="0.2">
      <c r="B495" s="158" t="s">
        <v>396</v>
      </c>
      <c r="C495" s="159"/>
      <c r="D495" s="122">
        <v>0</v>
      </c>
    </row>
    <row r="496" spans="2:4" x14ac:dyDescent="0.2">
      <c r="B496" s="158" t="s">
        <v>397</v>
      </c>
      <c r="C496" s="159"/>
      <c r="D496" s="122">
        <v>0</v>
      </c>
    </row>
    <row r="497" spans="2:4" x14ac:dyDescent="0.2">
      <c r="B497" s="158" t="s">
        <v>398</v>
      </c>
      <c r="C497" s="159"/>
      <c r="D497" s="122">
        <v>0</v>
      </c>
    </row>
    <row r="498" spans="2:4" x14ac:dyDescent="0.2">
      <c r="B498" s="158" t="s">
        <v>399</v>
      </c>
      <c r="C498" s="159"/>
      <c r="D498" s="122">
        <v>0</v>
      </c>
    </row>
    <row r="499" spans="2:4" x14ac:dyDescent="0.2">
      <c r="B499" s="158" t="s">
        <v>400</v>
      </c>
      <c r="C499" s="159"/>
      <c r="D499" s="122">
        <v>0</v>
      </c>
    </row>
    <row r="500" spans="2:4" x14ac:dyDescent="0.2">
      <c r="B500" s="158" t="s">
        <v>401</v>
      </c>
      <c r="C500" s="159"/>
      <c r="D500" s="122">
        <v>0</v>
      </c>
    </row>
    <row r="501" spans="2:4" ht="12.75" customHeight="1" x14ac:dyDescent="0.2">
      <c r="B501" s="158" t="s">
        <v>402</v>
      </c>
      <c r="C501" s="159"/>
      <c r="D501" s="122">
        <v>0</v>
      </c>
    </row>
    <row r="502" spans="2:4" x14ac:dyDescent="0.2">
      <c r="B502" s="164" t="s">
        <v>403</v>
      </c>
      <c r="C502" s="165"/>
      <c r="D502" s="122">
        <v>0</v>
      </c>
    </row>
    <row r="503" spans="2:4" x14ac:dyDescent="0.2">
      <c r="B503" s="156"/>
      <c r="C503" s="156"/>
    </row>
    <row r="504" spans="2:4" x14ac:dyDescent="0.2">
      <c r="B504" s="163" t="s">
        <v>404</v>
      </c>
      <c r="C504" s="163"/>
      <c r="D504" s="121">
        <f>SUM(D505:D511)</f>
        <v>0</v>
      </c>
    </row>
    <row r="505" spans="2:4" x14ac:dyDescent="0.2">
      <c r="B505" s="141" t="s">
        <v>330</v>
      </c>
      <c r="C505" s="141"/>
      <c r="D505" s="122">
        <v>0</v>
      </c>
    </row>
    <row r="506" spans="2:4" x14ac:dyDescent="0.2">
      <c r="B506" s="141" t="s">
        <v>339</v>
      </c>
      <c r="C506" s="141"/>
      <c r="D506" s="122">
        <v>0</v>
      </c>
    </row>
    <row r="507" spans="2:4" x14ac:dyDescent="0.2">
      <c r="B507" s="141" t="s">
        <v>342</v>
      </c>
      <c r="C507" s="141"/>
      <c r="D507" s="122">
        <v>0</v>
      </c>
    </row>
    <row r="508" spans="2:4" x14ac:dyDescent="0.2">
      <c r="B508" s="141" t="s">
        <v>348</v>
      </c>
      <c r="C508" s="141"/>
      <c r="D508" s="122">
        <v>0</v>
      </c>
    </row>
    <row r="509" spans="2:4" x14ac:dyDescent="0.2">
      <c r="B509" s="141" t="s">
        <v>349</v>
      </c>
      <c r="C509" s="141"/>
      <c r="D509" s="122">
        <v>0</v>
      </c>
    </row>
    <row r="510" spans="2:4" x14ac:dyDescent="0.2">
      <c r="B510" s="141" t="s">
        <v>405</v>
      </c>
      <c r="C510" s="141"/>
      <c r="D510" s="122">
        <v>0</v>
      </c>
    </row>
    <row r="511" spans="2:4" x14ac:dyDescent="0.2">
      <c r="B511" s="164" t="s">
        <v>406</v>
      </c>
      <c r="C511" s="165"/>
      <c r="D511" s="122">
        <v>0</v>
      </c>
    </row>
    <row r="512" spans="2:4" x14ac:dyDescent="0.2">
      <c r="B512" s="156"/>
      <c r="C512" s="156"/>
    </row>
    <row r="513" spans="2:5" x14ac:dyDescent="0.2">
      <c r="B513" s="123" t="s">
        <v>407</v>
      </c>
      <c r="D513" s="121">
        <f>+D481-D483+D504</f>
        <v>26692823.169999998</v>
      </c>
    </row>
    <row r="517" spans="2:5" x14ac:dyDescent="0.2">
      <c r="B517" s="166" t="s">
        <v>408</v>
      </c>
      <c r="C517" s="166"/>
      <c r="D517" s="166"/>
      <c r="E517" s="166"/>
    </row>
    <row r="518" spans="2:5" x14ac:dyDescent="0.2">
      <c r="B518" s="124"/>
      <c r="C518" s="124"/>
      <c r="D518" s="124"/>
      <c r="E518" s="124"/>
    </row>
    <row r="519" spans="2:5" ht="21" customHeight="1" x14ac:dyDescent="0.2">
      <c r="B519" s="61" t="s">
        <v>409</v>
      </c>
      <c r="C519" s="62" t="s">
        <v>45</v>
      </c>
      <c r="D519" s="88" t="s">
        <v>46</v>
      </c>
      <c r="E519" s="88" t="s">
        <v>47</v>
      </c>
    </row>
    <row r="520" spans="2:5" x14ac:dyDescent="0.2">
      <c r="B520" s="125" t="s">
        <v>410</v>
      </c>
      <c r="C520" s="126"/>
      <c r="D520" s="127"/>
      <c r="E520" s="126"/>
    </row>
    <row r="521" spans="2:5" x14ac:dyDescent="0.2">
      <c r="B521" s="128" t="s">
        <v>411</v>
      </c>
      <c r="C521" s="129">
        <v>0</v>
      </c>
      <c r="D521" s="130">
        <v>0</v>
      </c>
      <c r="E521" s="129">
        <v>0</v>
      </c>
    </row>
    <row r="522" spans="2:5" ht="12" customHeight="1" x14ac:dyDescent="0.2">
      <c r="B522" s="128" t="s">
        <v>412</v>
      </c>
      <c r="C522" s="129">
        <v>0</v>
      </c>
      <c r="D522" s="130">
        <v>0</v>
      </c>
      <c r="E522" s="129">
        <v>0</v>
      </c>
    </row>
    <row r="523" spans="2:5" ht="12" customHeight="1" x14ac:dyDescent="0.2">
      <c r="B523" s="128" t="s">
        <v>413</v>
      </c>
      <c r="C523" s="129">
        <v>0</v>
      </c>
      <c r="D523" s="130">
        <v>0</v>
      </c>
      <c r="E523" s="129">
        <v>0</v>
      </c>
    </row>
    <row r="524" spans="2:5" ht="12" customHeight="1" x14ac:dyDescent="0.2">
      <c r="B524" s="128" t="s">
        <v>414</v>
      </c>
      <c r="C524" s="129">
        <v>0</v>
      </c>
      <c r="D524" s="130">
        <v>0</v>
      </c>
      <c r="E524" s="129">
        <v>0</v>
      </c>
    </row>
    <row r="525" spans="2:5" ht="21" customHeight="1" x14ac:dyDescent="0.2">
      <c r="B525" s="128" t="s">
        <v>415</v>
      </c>
      <c r="C525" s="129">
        <v>0</v>
      </c>
      <c r="D525" s="130">
        <v>0</v>
      </c>
      <c r="E525" s="129">
        <v>0</v>
      </c>
    </row>
    <row r="526" spans="2:5" x14ac:dyDescent="0.2">
      <c r="B526" s="128" t="s">
        <v>416</v>
      </c>
      <c r="C526" s="129">
        <v>0</v>
      </c>
      <c r="D526" s="130">
        <v>0</v>
      </c>
      <c r="E526" s="129">
        <v>0</v>
      </c>
    </row>
    <row r="527" spans="2:5" x14ac:dyDescent="0.2">
      <c r="B527" s="128" t="s">
        <v>417</v>
      </c>
      <c r="C527" s="129">
        <v>0</v>
      </c>
      <c r="D527" s="130">
        <v>0</v>
      </c>
      <c r="E527" s="129">
        <v>0</v>
      </c>
    </row>
    <row r="528" spans="2:5" x14ac:dyDescent="0.2">
      <c r="B528" s="128" t="s">
        <v>418</v>
      </c>
      <c r="C528" s="129">
        <v>0</v>
      </c>
      <c r="D528" s="130">
        <v>0</v>
      </c>
      <c r="E528" s="129">
        <v>0</v>
      </c>
    </row>
    <row r="529" spans="2:5" x14ac:dyDescent="0.2">
      <c r="B529" s="128" t="s">
        <v>419</v>
      </c>
      <c r="C529" s="129">
        <v>0</v>
      </c>
      <c r="D529" s="130">
        <v>0</v>
      </c>
      <c r="E529" s="129">
        <v>0</v>
      </c>
    </row>
    <row r="530" spans="2:5" x14ac:dyDescent="0.2">
      <c r="B530" s="128" t="s">
        <v>420</v>
      </c>
      <c r="C530" s="129">
        <v>0</v>
      </c>
      <c r="D530" s="130">
        <v>0</v>
      </c>
      <c r="E530" s="129">
        <v>0</v>
      </c>
    </row>
    <row r="531" spans="2:5" x14ac:dyDescent="0.2">
      <c r="B531" s="128" t="s">
        <v>421</v>
      </c>
      <c r="C531" s="129">
        <v>0</v>
      </c>
      <c r="D531" s="130">
        <v>0</v>
      </c>
      <c r="E531" s="129">
        <v>0</v>
      </c>
    </row>
    <row r="532" spans="2:5" x14ac:dyDescent="0.2">
      <c r="B532" s="128" t="s">
        <v>422</v>
      </c>
      <c r="C532" s="129">
        <v>0</v>
      </c>
      <c r="D532" s="130">
        <v>0</v>
      </c>
      <c r="E532" s="129">
        <v>0</v>
      </c>
    </row>
    <row r="533" spans="2:5" x14ac:dyDescent="0.2">
      <c r="B533" s="128" t="s">
        <v>423</v>
      </c>
      <c r="C533" s="129">
        <v>0</v>
      </c>
      <c r="D533" s="130">
        <v>0</v>
      </c>
      <c r="E533" s="129">
        <v>0</v>
      </c>
    </row>
    <row r="534" spans="2:5" x14ac:dyDescent="0.2">
      <c r="B534" s="128" t="s">
        <v>424</v>
      </c>
      <c r="C534" s="129">
        <v>0</v>
      </c>
      <c r="D534" s="130">
        <v>0</v>
      </c>
      <c r="E534" s="129">
        <v>0</v>
      </c>
    </row>
    <row r="535" spans="2:5" x14ac:dyDescent="0.2">
      <c r="B535" s="128" t="s">
        <v>425</v>
      </c>
      <c r="C535" s="129">
        <v>0</v>
      </c>
      <c r="D535" s="130">
        <v>0</v>
      </c>
      <c r="E535" s="129">
        <v>0</v>
      </c>
    </row>
    <row r="536" spans="2:5" x14ac:dyDescent="0.2">
      <c r="B536" s="128" t="s">
        <v>426</v>
      </c>
      <c r="C536" s="129">
        <v>0</v>
      </c>
      <c r="D536" s="130">
        <v>0</v>
      </c>
      <c r="E536" s="129">
        <v>0</v>
      </c>
    </row>
    <row r="537" spans="2:5" x14ac:dyDescent="0.2">
      <c r="B537" s="128" t="s">
        <v>427</v>
      </c>
      <c r="C537" s="129">
        <v>0</v>
      </c>
      <c r="D537" s="130">
        <v>0</v>
      </c>
      <c r="E537" s="129">
        <v>0</v>
      </c>
    </row>
    <row r="538" spans="2:5" x14ac:dyDescent="0.2">
      <c r="B538" s="128" t="s">
        <v>428</v>
      </c>
      <c r="C538" s="129">
        <v>0</v>
      </c>
      <c r="D538" s="130">
        <v>0</v>
      </c>
      <c r="E538" s="129">
        <v>0</v>
      </c>
    </row>
    <row r="539" spans="2:5" x14ac:dyDescent="0.2">
      <c r="B539" s="128" t="s">
        <v>429</v>
      </c>
      <c r="C539" s="129">
        <v>0</v>
      </c>
      <c r="D539" s="130">
        <v>0</v>
      </c>
      <c r="E539" s="129">
        <v>0</v>
      </c>
    </row>
    <row r="540" spans="2:5" x14ac:dyDescent="0.2">
      <c r="B540" s="128" t="s">
        <v>430</v>
      </c>
      <c r="C540" s="129">
        <v>0</v>
      </c>
      <c r="D540" s="130">
        <v>0</v>
      </c>
      <c r="E540" s="129">
        <v>0</v>
      </c>
    </row>
    <row r="541" spans="2:5" x14ac:dyDescent="0.2">
      <c r="B541" s="128" t="s">
        <v>431</v>
      </c>
      <c r="C541" s="129">
        <v>0</v>
      </c>
      <c r="D541" s="130">
        <v>0</v>
      </c>
      <c r="E541" s="129">
        <v>0</v>
      </c>
    </row>
    <row r="542" spans="2:5" x14ac:dyDescent="0.2">
      <c r="B542" s="128" t="s">
        <v>432</v>
      </c>
      <c r="C542" s="129">
        <v>0</v>
      </c>
      <c r="D542" s="130">
        <v>0</v>
      </c>
      <c r="E542" s="129">
        <v>0</v>
      </c>
    </row>
    <row r="543" spans="2:5" x14ac:dyDescent="0.2">
      <c r="B543" s="128" t="s">
        <v>433</v>
      </c>
      <c r="C543" s="129">
        <v>0</v>
      </c>
      <c r="D543" s="130">
        <v>0</v>
      </c>
      <c r="E543" s="129">
        <v>0</v>
      </c>
    </row>
    <row r="544" spans="2:5" x14ac:dyDescent="0.2">
      <c r="B544" s="128" t="s">
        <v>434</v>
      </c>
      <c r="C544" s="129">
        <v>0</v>
      </c>
      <c r="D544" s="130">
        <v>0</v>
      </c>
      <c r="E544" s="129">
        <v>0</v>
      </c>
    </row>
    <row r="545" spans="2:5" x14ac:dyDescent="0.2">
      <c r="B545" s="128" t="s">
        <v>435</v>
      </c>
      <c r="C545" s="129">
        <v>0</v>
      </c>
      <c r="D545" s="130">
        <v>0</v>
      </c>
      <c r="E545" s="129">
        <v>0</v>
      </c>
    </row>
    <row r="546" spans="2:5" x14ac:dyDescent="0.2">
      <c r="B546" s="128" t="s">
        <v>436</v>
      </c>
      <c r="C546" s="129">
        <v>0</v>
      </c>
      <c r="D546" s="130">
        <v>0</v>
      </c>
      <c r="E546" s="129">
        <v>0</v>
      </c>
    </row>
    <row r="547" spans="2:5" x14ac:dyDescent="0.2">
      <c r="B547" s="128" t="s">
        <v>437</v>
      </c>
      <c r="C547" s="129">
        <v>0</v>
      </c>
      <c r="D547" s="130">
        <v>0</v>
      </c>
      <c r="E547" s="129">
        <v>0</v>
      </c>
    </row>
    <row r="548" spans="2:5" x14ac:dyDescent="0.2">
      <c r="B548" s="128" t="s">
        <v>438</v>
      </c>
      <c r="C548" s="129">
        <v>0</v>
      </c>
      <c r="D548" s="130">
        <v>0</v>
      </c>
      <c r="E548" s="129">
        <v>0</v>
      </c>
    </row>
    <row r="549" spans="2:5" x14ac:dyDescent="0.2">
      <c r="B549" s="131" t="s">
        <v>439</v>
      </c>
      <c r="C549" s="132"/>
      <c r="D549" s="133"/>
      <c r="E549" s="132"/>
    </row>
    <row r="550" spans="2:5" x14ac:dyDescent="0.2">
      <c r="B550" s="128" t="s">
        <v>440</v>
      </c>
      <c r="C550" s="129">
        <v>0</v>
      </c>
      <c r="D550" s="130">
        <v>0</v>
      </c>
      <c r="E550" s="129">
        <v>0</v>
      </c>
    </row>
    <row r="551" spans="2:5" x14ac:dyDescent="0.2">
      <c r="B551" s="128" t="s">
        <v>441</v>
      </c>
      <c r="C551" s="129">
        <v>0</v>
      </c>
      <c r="D551" s="130">
        <v>0</v>
      </c>
      <c r="E551" s="129">
        <v>0</v>
      </c>
    </row>
    <row r="552" spans="2:5" x14ac:dyDescent="0.2">
      <c r="B552" s="128" t="s">
        <v>442</v>
      </c>
      <c r="C552" s="129">
        <v>0</v>
      </c>
      <c r="D552" s="130">
        <v>0</v>
      </c>
      <c r="E552" s="129">
        <v>0</v>
      </c>
    </row>
    <row r="553" spans="2:5" x14ac:dyDescent="0.2">
      <c r="B553" s="128" t="s">
        <v>443</v>
      </c>
      <c r="C553" s="129">
        <v>0</v>
      </c>
      <c r="D553" s="130">
        <v>0</v>
      </c>
      <c r="E553" s="129">
        <v>0</v>
      </c>
    </row>
    <row r="554" spans="2:5" x14ac:dyDescent="0.2">
      <c r="B554" s="128" t="s">
        <v>444</v>
      </c>
      <c r="C554" s="129">
        <v>0</v>
      </c>
      <c r="D554" s="130">
        <v>0</v>
      </c>
      <c r="E554" s="129">
        <v>0</v>
      </c>
    </row>
    <row r="555" spans="2:5" x14ac:dyDescent="0.2">
      <c r="B555" s="128" t="s">
        <v>445</v>
      </c>
      <c r="C555" s="129">
        <v>0</v>
      </c>
      <c r="D555" s="130">
        <v>0</v>
      </c>
      <c r="E555" s="129">
        <v>0</v>
      </c>
    </row>
    <row r="556" spans="2:5" x14ac:dyDescent="0.2">
      <c r="B556" s="128" t="s">
        <v>446</v>
      </c>
      <c r="C556" s="129">
        <v>0</v>
      </c>
      <c r="D556" s="130">
        <v>0</v>
      </c>
      <c r="E556" s="129">
        <v>0</v>
      </c>
    </row>
    <row r="557" spans="2:5" x14ac:dyDescent="0.2">
      <c r="B557" s="128" t="s">
        <v>447</v>
      </c>
      <c r="C557" s="129">
        <v>0</v>
      </c>
      <c r="D557" s="130">
        <v>0</v>
      </c>
      <c r="E557" s="129">
        <v>0</v>
      </c>
    </row>
    <row r="558" spans="2:5" x14ac:dyDescent="0.2">
      <c r="B558" s="128" t="s">
        <v>448</v>
      </c>
      <c r="C558" s="129">
        <v>0</v>
      </c>
      <c r="D558" s="130">
        <v>0</v>
      </c>
      <c r="E558" s="129">
        <v>0</v>
      </c>
    </row>
    <row r="559" spans="2:5" x14ac:dyDescent="0.2">
      <c r="B559" s="128" t="s">
        <v>449</v>
      </c>
      <c r="C559" s="129">
        <v>0</v>
      </c>
      <c r="D559" s="130">
        <v>0</v>
      </c>
      <c r="E559" s="129">
        <v>0</v>
      </c>
    </row>
    <row r="560" spans="2:5" x14ac:dyDescent="0.2">
      <c r="B560" s="128" t="s">
        <v>450</v>
      </c>
      <c r="C560" s="129">
        <v>0</v>
      </c>
      <c r="D560" s="130">
        <v>0</v>
      </c>
      <c r="E560" s="129">
        <v>0</v>
      </c>
    </row>
    <row r="561" spans="2:6" x14ac:dyDescent="0.2">
      <c r="B561" s="134" t="s">
        <v>451</v>
      </c>
      <c r="C561" s="135">
        <v>0</v>
      </c>
      <c r="D561" s="136">
        <v>0</v>
      </c>
      <c r="E561" s="135">
        <v>0</v>
      </c>
    </row>
    <row r="562" spans="2:6" x14ac:dyDescent="0.2">
      <c r="B562" s="137"/>
    </row>
    <row r="563" spans="2:6" x14ac:dyDescent="0.2">
      <c r="B563" s="2" t="s">
        <v>452</v>
      </c>
    </row>
    <row r="564" spans="2:6" ht="12" customHeight="1" x14ac:dyDescent="0.2"/>
    <row r="565" spans="2:6" x14ac:dyDescent="0.2">
      <c r="B565" s="16"/>
      <c r="C565" s="16"/>
      <c r="D565" s="16"/>
      <c r="E565" s="16"/>
    </row>
    <row r="566" spans="2:6" x14ac:dyDescent="0.2">
      <c r="B566" s="16"/>
      <c r="C566" s="16"/>
      <c r="D566" s="16"/>
      <c r="E566" s="16"/>
    </row>
    <row r="567" spans="2:6" x14ac:dyDescent="0.2">
      <c r="B567" s="138" t="s">
        <v>453</v>
      </c>
      <c r="C567" s="138"/>
      <c r="D567" s="138"/>
      <c r="E567" s="138" t="s">
        <v>454</v>
      </c>
    </row>
    <row r="568" spans="2:6" ht="25.5" customHeight="1" x14ac:dyDescent="0.2">
      <c r="B568" s="139" t="s">
        <v>455</v>
      </c>
      <c r="C568" s="140"/>
      <c r="D568" s="140"/>
      <c r="E568" s="140" t="s">
        <v>456</v>
      </c>
      <c r="F568" s="140"/>
    </row>
    <row r="574" spans="2:6" ht="12.75" customHeight="1" x14ac:dyDescent="0.2"/>
    <row r="577" ht="12.75" customHeight="1" x14ac:dyDescent="0.2"/>
  </sheetData>
  <mergeCells count="61">
    <mergeCell ref="C568:D568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7:E517"/>
    <mergeCell ref="B502:C502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472:C472"/>
    <mergeCell ref="B473:C473"/>
    <mergeCell ref="B474:C474"/>
    <mergeCell ref="B475:C475"/>
    <mergeCell ref="B490:C490"/>
    <mergeCell ref="B479:D479"/>
    <mergeCell ref="B480:D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67:C467"/>
    <mergeCell ref="B468:C468"/>
    <mergeCell ref="B469:C469"/>
    <mergeCell ref="B470:C470"/>
    <mergeCell ref="B471:C471"/>
    <mergeCell ref="E568:F568"/>
    <mergeCell ref="B464:C464"/>
    <mergeCell ref="B2:E2"/>
    <mergeCell ref="B3:E3"/>
    <mergeCell ref="B7:E7"/>
    <mergeCell ref="B456:D456"/>
    <mergeCell ref="B457:D457"/>
    <mergeCell ref="B458:D458"/>
    <mergeCell ref="B459:D459"/>
    <mergeCell ref="B460:C460"/>
    <mergeCell ref="B461:C461"/>
    <mergeCell ref="B462:C462"/>
    <mergeCell ref="B463:C463"/>
    <mergeCell ref="B478:D478"/>
    <mergeCell ref="B465:C465"/>
    <mergeCell ref="B466:C466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C170 C196 C203 C208"/>
    <dataValidation allowBlank="1" showInputMessage="1" showErrorMessage="1" prompt="Corresponde al número de la cuenta de acuerdo al Plan de Cuentas emitido por el CONAC (DOF 22/11/2010)." sqref="B170"/>
    <dataValidation allowBlank="1" showInputMessage="1" showErrorMessage="1" prompt="Características cualitativas significativas que les impacten financieramente." sqref="D170:E170"/>
    <dataValidation allowBlank="1" showInputMessage="1" showErrorMessage="1" prompt="Especificar origen de dicho recurso: Federal, Estatal, Municipal, Particulares." sqref="D196:E196 D203:E203 D208:E208"/>
  </dataValidations>
  <pageMargins left="0.7" right="0.7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ALEJANDRA ALBERTO SERRANO</cp:lastModifiedBy>
  <cp:lastPrinted>2021-04-29T21:37:56Z</cp:lastPrinted>
  <dcterms:created xsi:type="dcterms:W3CDTF">2021-04-29T21:27:07Z</dcterms:created>
  <dcterms:modified xsi:type="dcterms:W3CDTF">2021-04-29T21:38:00Z</dcterms:modified>
</cp:coreProperties>
</file>