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4-INFORMACION-CONTABLE\04-ECSF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J42" i="1" s="1"/>
  <c r="I46" i="1"/>
  <c r="I45" i="1"/>
  <c r="I42" i="1" s="1"/>
  <c r="J44" i="1"/>
  <c r="J40" i="1"/>
  <c r="I40" i="1"/>
  <c r="I39" i="1"/>
  <c r="J39" i="1" s="1"/>
  <c r="J38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I29" i="1"/>
  <c r="J29" i="1" s="1"/>
  <c r="I28" i="1"/>
  <c r="J28" i="1" s="1"/>
  <c r="I27" i="1"/>
  <c r="I25" i="1" s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D19" i="1"/>
  <c r="J18" i="1"/>
  <c r="I18" i="1"/>
  <c r="J17" i="1"/>
  <c r="J14" i="1" s="1"/>
  <c r="I17" i="1"/>
  <c r="I16" i="1"/>
  <c r="I14" i="1" s="1"/>
  <c r="E14" i="1"/>
  <c r="D14" i="1"/>
  <c r="I12" i="1" l="1"/>
  <c r="J25" i="1"/>
  <c r="J12" i="1" s="1"/>
  <c r="E24" i="1"/>
  <c r="E12" i="1" s="1"/>
  <c r="J36" i="1"/>
  <c r="J34" i="1" s="1"/>
  <c r="I36" i="1"/>
  <c r="I34" i="1" s="1"/>
  <c r="D24" i="1"/>
  <c r="D12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<sst xmlns="http://schemas.openxmlformats.org/spreadsheetml/2006/main" count="66" uniqueCount="63">
  <si>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</si>
  <si>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 2021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</si>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</sst>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165" fontId="3" fillId="0" borderId="0" xfId="3" applyNumberFormat="1" applyFont="1" applyBorder="1" applyAlignment="1" applyProtection="1">
      <alignment vertical="top" wrapText="1"/>
      <protection locked="0"/>
    </xf>
    <xf numFmtId="3" fontId="3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4">
    <cellStyle name="Millares" xfId="1" builtinId="3"/>
    <cellStyle name="Millares 2 4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3er%20trim%202021/Formatos%20Fros%20y%20Pptales%203er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I16">
            <v>2731746.75</v>
          </cell>
          <cell r="J16">
            <v>7314041.3200000003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433140893.57999998</v>
          </cell>
          <cell r="J44">
            <v>429120042.49000001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28454132.68</v>
          </cell>
          <cell r="J50">
            <v>943942.61</v>
          </cell>
        </row>
        <row r="51">
          <cell r="I51">
            <v>-112161704.95</v>
          </cell>
          <cell r="J51">
            <v>-108242962.01000001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2"/>
  <sheetViews>
    <sheetView showGridLines="0" tabSelected="1" zoomScale="80" zoomScaleNormal="80" zoomScalePageLayoutView="80" workbookViewId="0">
      <selection activeCell="A4" sqref="A4:K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23030003.649999995</v>
      </c>
      <c r="F12" s="33"/>
      <c r="G12" s="35" t="s">
        <v>9</v>
      </c>
      <c r="H12" s="35"/>
      <c r="I12" s="36">
        <f>I14+I25</f>
        <v>0</v>
      </c>
      <c r="J12" s="36">
        <f>J14+J25</f>
        <v>4582294.57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0</v>
      </c>
      <c r="E14" s="36">
        <f>SUM(E16:E22)</f>
        <v>20744271.019999996</v>
      </c>
      <c r="F14" s="33"/>
      <c r="G14" s="35" t="s">
        <v>11</v>
      </c>
      <c r="H14" s="35"/>
      <c r="I14" s="36">
        <f>SUM(I16:I23)</f>
        <v>0</v>
      </c>
      <c r="J14" s="36">
        <f>SUM(J16:J23)</f>
        <v>4582294.57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v>12871199.609999999</v>
      </c>
      <c r="F16" s="33"/>
      <c r="G16" s="41" t="s">
        <v>13</v>
      </c>
      <c r="H16" s="41"/>
      <c r="I16" s="43">
        <f>IF([1]ESF!I16&gt;[1]ESF!J16,[1]ESF!I16-[1]ESF!J16,0)</f>
        <v>0</v>
      </c>
      <c r="J16" s="43">
        <v>4582294.57</v>
      </c>
      <c r="K16" s="29"/>
    </row>
    <row r="17" spans="1:17" x14ac:dyDescent="0.2">
      <c r="A17" s="34"/>
      <c r="B17" s="41" t="s">
        <v>14</v>
      </c>
      <c r="C17" s="41"/>
      <c r="D17" s="42">
        <v>0</v>
      </c>
      <c r="E17" s="42">
        <v>6847018.5800000001</v>
      </c>
      <c r="F17" s="33"/>
      <c r="G17" s="41" t="s">
        <v>15</v>
      </c>
      <c r="H17" s="41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7" x14ac:dyDescent="0.2">
      <c r="A18" s="34"/>
      <c r="B18" s="41" t="s">
        <v>16</v>
      </c>
      <c r="C18" s="41"/>
      <c r="D18" s="42">
        <v>0</v>
      </c>
      <c r="E18" s="42">
        <v>1026052.83</v>
      </c>
      <c r="F18" s="33"/>
      <c r="G18" s="41" t="s">
        <v>17</v>
      </c>
      <c r="H18" s="41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7" x14ac:dyDescent="0.2">
      <c r="A19" s="34"/>
      <c r="B19" s="41" t="s">
        <v>18</v>
      </c>
      <c r="C19" s="41"/>
      <c r="D19" s="43">
        <f>IF([1]ESF!D19&lt;[1]ESF!E19,[1]ESF!E19-[1]ESF!D19,0)</f>
        <v>0</v>
      </c>
      <c r="E19" s="43">
        <f>IF(D19&gt;0,0,[1]ESF!D19-[1]ESF!E19)</f>
        <v>0</v>
      </c>
      <c r="F19" s="33"/>
      <c r="G19" s="41" t="s">
        <v>19</v>
      </c>
      <c r="H19" s="41"/>
      <c r="I19" s="43">
        <f>IF([1]ESF!I19&gt;[1]ESF!J19,[1]ESF!I19-[1]ESF!J19,0)</f>
        <v>0</v>
      </c>
      <c r="J19" s="43">
        <f>IF(I19&gt;0,0,[1]ESF!J19-[1]ESF!I19)</f>
        <v>0</v>
      </c>
      <c r="K19" s="29"/>
      <c r="Q19" s="44"/>
    </row>
    <row r="20" spans="1:17" x14ac:dyDescent="0.2">
      <c r="A20" s="34"/>
      <c r="B20" s="41" t="s">
        <v>20</v>
      </c>
      <c r="C20" s="41"/>
      <c r="D20" s="43">
        <f>IF([1]ESF!D20&lt;[1]ESF!E20,[1]ESF!E20-[1]ESF!D20,0)</f>
        <v>0</v>
      </c>
      <c r="E20" s="43">
        <f>IF(D20&gt;0,0,[1]ESF!D20-[1]ESF!E20)</f>
        <v>0</v>
      </c>
      <c r="F20" s="33"/>
      <c r="G20" s="41" t="s">
        <v>21</v>
      </c>
      <c r="H20" s="41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7" ht="25.5" customHeight="1" x14ac:dyDescent="0.2">
      <c r="A21" s="34"/>
      <c r="B21" s="41" t="s">
        <v>22</v>
      </c>
      <c r="C21" s="41"/>
      <c r="D21" s="43">
        <f>IF([1]ESF!D21&lt;[1]ESF!E21,[1]ESF!E21-[1]ESF!D21,0)</f>
        <v>0</v>
      </c>
      <c r="E21" s="43">
        <f>IF(D21&gt;0,0,[1]ESF!D21-[1]ESF!E21)</f>
        <v>0</v>
      </c>
      <c r="F21" s="33"/>
      <c r="G21" s="45" t="s">
        <v>23</v>
      </c>
      <c r="H21" s="45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7" x14ac:dyDescent="0.2">
      <c r="A22" s="34"/>
      <c r="B22" s="41" t="s">
        <v>24</v>
      </c>
      <c r="C22" s="41"/>
      <c r="D22" s="43">
        <f>IF([1]ESF!D22&lt;[1]ESF!E22,[1]ESF!E22-[1]ESF!D22,0)</f>
        <v>0</v>
      </c>
      <c r="E22" s="43">
        <f>IF(D22&gt;0,0,[1]ESF!D22-[1]ESF!E22)</f>
        <v>0</v>
      </c>
      <c r="F22" s="33"/>
      <c r="G22" s="41" t="s">
        <v>25</v>
      </c>
      <c r="H22" s="41"/>
      <c r="I22" s="43">
        <v>0</v>
      </c>
      <c r="J22" s="43">
        <v>0</v>
      </c>
      <c r="K22" s="29"/>
    </row>
    <row r="23" spans="1:17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3">
        <v>0</v>
      </c>
      <c r="J23" s="43">
        <v>0</v>
      </c>
      <c r="K23" s="29"/>
    </row>
    <row r="24" spans="1:17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2285732.63</v>
      </c>
      <c r="F24" s="33"/>
      <c r="G24" s="38"/>
      <c r="H24" s="38"/>
      <c r="I24" s="43"/>
      <c r="J24" s="43"/>
      <c r="K24" s="29"/>
    </row>
    <row r="25" spans="1:17" x14ac:dyDescent="0.2">
      <c r="A25" s="37"/>
      <c r="B25" s="38"/>
      <c r="C25" s="39"/>
      <c r="D25" s="40"/>
      <c r="E25" s="40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7" x14ac:dyDescent="0.2">
      <c r="A26" s="34"/>
      <c r="B26" s="41" t="s">
        <v>29</v>
      </c>
      <c r="C26" s="41"/>
      <c r="D26" s="43">
        <v>0</v>
      </c>
      <c r="E26" s="43">
        <v>0</v>
      </c>
      <c r="F26" s="33"/>
      <c r="G26" s="38"/>
      <c r="H26" s="38"/>
      <c r="I26" s="40"/>
      <c r="J26" s="40"/>
      <c r="K26" s="29"/>
    </row>
    <row r="27" spans="1:17" x14ac:dyDescent="0.2">
      <c r="A27" s="34"/>
      <c r="B27" s="41" t="s">
        <v>30</v>
      </c>
      <c r="C27" s="41"/>
      <c r="D27" s="43">
        <v>0</v>
      </c>
      <c r="E27" s="43">
        <v>0</v>
      </c>
      <c r="F27" s="33"/>
      <c r="G27" s="41" t="s">
        <v>31</v>
      </c>
      <c r="H27" s="41"/>
      <c r="I27" s="43">
        <f>IF([1]ESF!I29&gt;[1]ESF!J29,[1]ESF!I29-[1]ESF!J29,0)</f>
        <v>0</v>
      </c>
      <c r="J27" s="43">
        <v>0</v>
      </c>
      <c r="K27" s="29"/>
    </row>
    <row r="28" spans="1:17" x14ac:dyDescent="0.2">
      <c r="A28" s="34"/>
      <c r="B28" s="41" t="s">
        <v>32</v>
      </c>
      <c r="C28" s="41"/>
      <c r="D28" s="43">
        <v>0</v>
      </c>
      <c r="E28" s="42">
        <v>193253.73</v>
      </c>
      <c r="F28" s="33"/>
      <c r="G28" s="41" t="s">
        <v>33</v>
      </c>
      <c r="H28" s="41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7" x14ac:dyDescent="0.2">
      <c r="A29" s="34"/>
      <c r="B29" s="41" t="s">
        <v>34</v>
      </c>
      <c r="C29" s="41"/>
      <c r="D29" s="43">
        <v>0</v>
      </c>
      <c r="E29" s="42">
        <v>2092478.9</v>
      </c>
      <c r="F29" s="33"/>
      <c r="G29" s="41" t="s">
        <v>35</v>
      </c>
      <c r="H29" s="41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7" x14ac:dyDescent="0.2">
      <c r="A30" s="34"/>
      <c r="B30" s="41" t="s">
        <v>36</v>
      </c>
      <c r="C30" s="41"/>
      <c r="D30" s="43">
        <v>0</v>
      </c>
      <c r="E30" s="43">
        <v>0</v>
      </c>
      <c r="F30" s="33"/>
      <c r="G30" s="41" t="s">
        <v>37</v>
      </c>
      <c r="H30" s="41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7" ht="26.1" customHeight="1" x14ac:dyDescent="0.2">
      <c r="A31" s="34"/>
      <c r="B31" s="45" t="s">
        <v>38</v>
      </c>
      <c r="C31" s="45"/>
      <c r="D31" s="43">
        <v>0</v>
      </c>
      <c r="E31" s="43">
        <v>0</v>
      </c>
      <c r="F31" s="33"/>
      <c r="G31" s="45" t="s">
        <v>39</v>
      </c>
      <c r="H31" s="45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7" x14ac:dyDescent="0.2">
      <c r="A32" s="34"/>
      <c r="B32" s="41" t="s">
        <v>40</v>
      </c>
      <c r="C32" s="41"/>
      <c r="D32" s="43">
        <f>IF([1]ESF!D35&lt;[1]ESF!E35,[1]ESF!E35-[1]ESF!D35,0)</f>
        <v>0</v>
      </c>
      <c r="E32" s="43">
        <f>IF(D32&gt;0,0,[1]ESF!D35-[1]ESF!E35)</f>
        <v>0</v>
      </c>
      <c r="F32" s="33"/>
      <c r="G32" s="41" t="s">
        <v>41</v>
      </c>
      <c r="H32" s="41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5" t="s">
        <v>42</v>
      </c>
      <c r="C33" s="45"/>
      <c r="D33" s="43">
        <f>IF([1]ESF!D36&lt;[1]ESF!E36,[1]ESF!E36-[1]ESF!D36,0)</f>
        <v>0</v>
      </c>
      <c r="E33" s="43">
        <f>IF(D33&gt;0,0,[1]ESF!D36-[1]ESF!E36)</f>
        <v>0</v>
      </c>
      <c r="F33" s="33"/>
      <c r="G33" s="38"/>
      <c r="H33" s="38"/>
      <c r="I33" s="47"/>
      <c r="J33" s="47"/>
      <c r="K33" s="29"/>
    </row>
    <row r="34" spans="1:11" x14ac:dyDescent="0.2">
      <c r="A34" s="34"/>
      <c r="B34" s="41" t="s">
        <v>43</v>
      </c>
      <c r="C34" s="41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31531041.16</v>
      </c>
      <c r="J34" s="36">
        <f>J36+J42+J50</f>
        <v>3918742.94</v>
      </c>
      <c r="K34" s="29"/>
    </row>
    <row r="35" spans="1:11" x14ac:dyDescent="0.2">
      <c r="A35" s="37"/>
      <c r="B35" s="38"/>
      <c r="C35" s="39"/>
      <c r="D35" s="47"/>
      <c r="E35" s="47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4020851.09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3">
        <v>4020851.09</v>
      </c>
      <c r="J38" s="43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27510190.07</v>
      </c>
      <c r="J42" s="36">
        <f>SUM(J44:J48)</f>
        <v>3918742.94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3">
        <v>27510190.07</v>
      </c>
      <c r="J44" s="43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3">
        <f>IF([1]ESF!I51&gt;[1]ESF!J51,[1]ESF!I51-[1]ESF!J51,0)</f>
        <v>0</v>
      </c>
      <c r="J45" s="43">
        <v>3918742.94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3">
        <f>IF([1]ESF!I52&gt;[1]ESF!J52,[1]ESF!I52-[1]ESF!J52,0)</f>
        <v>0</v>
      </c>
      <c r="J46" s="43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3">
        <v>0</v>
      </c>
      <c r="J47" s="43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">
        <v>59</v>
      </c>
      <c r="D60" s="71"/>
      <c r="E60" s="61"/>
      <c r="F60" s="61"/>
      <c r="G60" s="72" t="s">
        <v>60</v>
      </c>
      <c r="H60" s="72"/>
      <c r="I60" s="39"/>
      <c r="J60" s="61"/>
    </row>
    <row r="61" spans="1:11" ht="14.1" customHeight="1" x14ac:dyDescent="0.2">
      <c r="B61" s="73"/>
      <c r="C61" s="74" t="s">
        <v>61</v>
      </c>
      <c r="D61" s="74"/>
      <c r="E61" s="75"/>
      <c r="F61" s="75"/>
      <c r="G61" s="76" t="s">
        <v>62</v>
      </c>
      <c r="H61" s="76"/>
      <c r="I61" s="39"/>
      <c r="J61" s="61"/>
    </row>
    <row r="62" spans="1:11" x14ac:dyDescent="0.2">
      <c r="A62" s="77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2021-10-21T03:59:50Z</dcterms:created>
  <dcterms:modified xsi:type="dcterms:W3CDTF">2021-10-21T04:00:05Z</dcterms:modified>
</cp:coreProperties>
</file>