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4-INFORMACION-CONTABLE\09-NDM\"/>
    </mc:Choice>
  </mc:AlternateContent>
  <bookViews>
    <workbookView xWindow="0" yWindow="0" windowWidth="28800" windowHeight="12435"/>
  </bookViews>
  <sheets>
    <sheet name="NOT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5" i="1" l="1"/>
  <c r="B555" i="1"/>
  <c r="C554" i="1"/>
  <c r="B554" i="1"/>
  <c r="C538" i="1"/>
  <c r="C519" i="1"/>
  <c r="C505" i="1"/>
  <c r="C498" i="1"/>
  <c r="C454" i="1"/>
  <c r="C453" i="1" s="1"/>
  <c r="B454" i="1"/>
  <c r="B453" i="1" s="1"/>
  <c r="B429" i="1"/>
  <c r="B427" i="1"/>
  <c r="D422" i="1"/>
  <c r="C422" i="1"/>
  <c r="B422" i="1"/>
  <c r="D394" i="1"/>
  <c r="D395" i="1" s="1"/>
  <c r="C394" i="1"/>
  <c r="C395" i="1" s="1"/>
  <c r="B394" i="1"/>
  <c r="B395" i="1" s="1"/>
  <c r="D359" i="1"/>
  <c r="D360" i="1" s="1"/>
  <c r="C359" i="1"/>
  <c r="C360" i="1" s="1"/>
  <c r="B359" i="1"/>
  <c r="B360" i="1" s="1"/>
  <c r="C337" i="1"/>
  <c r="B337" i="1"/>
  <c r="B255" i="1"/>
  <c r="B258" i="1" s="1"/>
  <c r="B251" i="1"/>
  <c r="B238" i="1" s="1"/>
  <c r="B225" i="1"/>
  <c r="B218" i="1"/>
  <c r="B212" i="1"/>
  <c r="B207" i="1"/>
  <c r="B201" i="1"/>
  <c r="B195" i="1"/>
  <c r="B173" i="1"/>
  <c r="B167" i="1"/>
  <c r="C161" i="1"/>
  <c r="B16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C128" i="1"/>
  <c r="B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C91" i="1"/>
  <c r="B91" i="1"/>
  <c r="D90" i="1"/>
  <c r="D89" i="1"/>
  <c r="D88" i="1"/>
  <c r="D87" i="1"/>
  <c r="D86" i="1"/>
  <c r="D85" i="1"/>
  <c r="D84" i="1"/>
  <c r="D83" i="1"/>
  <c r="D82" i="1"/>
  <c r="D81" i="1"/>
  <c r="D80" i="1"/>
  <c r="D79" i="1"/>
  <c r="C78" i="1"/>
  <c r="B78" i="1"/>
  <c r="B72" i="1"/>
  <c r="B65" i="1"/>
  <c r="B55" i="1"/>
  <c r="D45" i="1"/>
  <c r="C42" i="1"/>
  <c r="B42" i="1"/>
  <c r="C40" i="1"/>
  <c r="B40" i="1"/>
  <c r="C36" i="1"/>
  <c r="B36" i="1"/>
  <c r="D32" i="1"/>
  <c r="C32" i="1"/>
  <c r="B32" i="1"/>
  <c r="B21" i="1"/>
  <c r="C45" i="1" l="1"/>
  <c r="B252" i="1"/>
  <c r="B436" i="1"/>
  <c r="C511" i="1"/>
  <c r="C547" i="1"/>
  <c r="D78" i="1"/>
  <c r="D128" i="1"/>
  <c r="B45" i="1"/>
  <c r="B151" i="1"/>
  <c r="C151" i="1"/>
  <c r="D91" i="1"/>
  <c r="D151" i="1" s="1"/>
</calcChain>
</file>

<file path=xl/sharedStrings.xml><?xml version="1.0" encoding="utf-8"?>
<sst xmlns="http://schemas.openxmlformats.org/spreadsheetml/2006/main" count="509" uniqueCount="452">
  <si>
    <t>NOTAS A LOS ESTADOS FINANCIEROS</t>
  </si>
  <si>
    <t>AL 30 DE JUNIO DE 2020</t>
  </si>
  <si>
    <t>Ente Público: UNIVERSIDAD POLITÉCNICA DE GUANAJUATO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</si>
  <si>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</si>
  <si>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</si>
  <si>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</si>
  <si>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</si>
  <si>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</si>
  <si>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</si>
  <si>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</si>
  <si>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</si>
  <si>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</si>
  <si>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</si>
  <si>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</si>
  <si>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2013</t>
  </si>
  <si>
    <t>2012</t>
  </si>
  <si>
    <t>1122 CUENTAS POR COBRAR CP</t>
  </si>
  <si>
    <t>1122102001  CUENTAS POR COBRAR P</t>
  </si>
  <si>
    <t>1122602001  CUENTAS POR COBRAR A</t>
  </si>
  <si>
    <t>1124 INGRESOS POR RECUPERAR CP</t>
  </si>
  <si>
    <t>ESF-03 DEUDORES P/RECUPERAR</t>
  </si>
  <si>
    <t>90 DIAS</t>
  </si>
  <si>
    <t>365 DIAS</t>
  </si>
  <si>
    <t>1123 DEUDORES PENDIENTES POR RECUPERAR</t>
  </si>
  <si>
    <t>1123101002 GASTOS A RESERVA DE COMPROBAR</t>
  </si>
  <si>
    <t>1123103301 SUBSIDIO AL EMPLEO</t>
  </si>
  <si>
    <t>1123106001  OTROS DEUDORES DIVE</t>
  </si>
  <si>
    <t>1125 DEUDORES POR ANTICIPOS</t>
  </si>
  <si>
    <t>1125102001 FONDO FIJO</t>
  </si>
  <si>
    <t>1130    DERECHOS A RECIBIR BIENES O SERVICIOS</t>
  </si>
  <si>
    <t>1131001001ANTICIPO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</si>
  <si>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</si>
  <si>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</si>
  <si>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</si>
  <si>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</si>
  <si>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</si>
  <si>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</si>
  <si>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</si>
  <si>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</si>
  <si>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NOMBRE DE FIDEICOMIS0O</t>
  </si>
  <si>
    <t>1213 FIDEICOMISOS, MANDATOS Y CONTRATOS ANÁLOGOS</t>
  </si>
  <si>
    <t>ESF-07 PARTICIPACIONES Y APORTACIONES DE CAPITAL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</si>
  <si>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</si>
  <si>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</si>
  <si>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</si>
  <si>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</si>
  <si>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</si>
  <si>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</si>
  <si>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1230 BIENES INMUEBLES, INFRAESTRUCTURA Y CONTRUCCIONES EN PROCESO</t>
  </si>
  <si>
    <t>1231581001  TERRENOS A VALOR HISTORICO</t>
  </si>
  <si>
    <t>1233583001  EDIFICIOS A VALOR HISTORICO</t>
  </si>
  <si>
    <t>1235961900  TRABAJOS DE ACABADOS</t>
  </si>
  <si>
    <t>1236200001  CONST PROCESO 2010</t>
  </si>
  <si>
    <t>1236200002  CONST PROCESO CIERRE</t>
  </si>
  <si>
    <t>1236262200  EDIFICACION NO HABITACIONAL</t>
  </si>
  <si>
    <t>1236462400  DIV. DE TERRENOS Y C</t>
  </si>
  <si>
    <t>1236562500  INSTALACIONES Y EQUI</t>
  </si>
  <si>
    <t>1236662600  Otras construcciones</t>
  </si>
  <si>
    <t>1236762700  INSTALACIONES Y EQUI</t>
  </si>
  <si>
    <t>1236962001  CONSTRUCCIONES EN PR</t>
  </si>
  <si>
    <t>1236962900  Trabajos de acabados</t>
  </si>
  <si>
    <t>1240 BIENES MUEBLES</t>
  </si>
  <si>
    <t>1241151100  MUEB DE OFIC 2011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</si>
  <si>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</si>
  <si>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</si>
  <si>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</si>
  <si>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</si>
  <si>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</si>
  <si>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</si>
  <si>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EQ. Y APARATOS 2011</t>
  </si>
  <si>
    <t>1242252200  APARATOS DEPORTIVOS 2011</t>
  </si>
  <si>
    <t>1242352300  CÁMAR. FOTOG. 2011</t>
  </si>
  <si>
    <t>1242952900  OTRO MOBIL. 2011</t>
  </si>
  <si>
    <t>1242952901  OTRO MOBIL. 2010</t>
  </si>
  <si>
    <t>1243153100  EQ. MÉDICO 2011</t>
  </si>
  <si>
    <t>1243153101  EQ. MÉDICO 2010</t>
  </si>
  <si>
    <t>1243253200  INSTRU. MÉDICO 2011</t>
  </si>
  <si>
    <t>1244154100  VEHÍCULOS Y EQUIPO TERRESTRE 2011</t>
  </si>
  <si>
    <t>1244154101  AUTOMÓVILES Y CAMIONES 2010</t>
  </si>
  <si>
    <t>1244254200  CARROCERÍAS Y REMOLQUES 2011</t>
  </si>
  <si>
    <t>1244954900  OTROS EQUIPOS DE TRANSPORTES 2011</t>
  </si>
  <si>
    <t>1244954901  OTROS EQUIPOS DE TRANSPORTES 2010</t>
  </si>
  <si>
    <t>1245055100  EQ. DE DEFENSA 2011</t>
  </si>
  <si>
    <t>1245055101  EQ. DE DEFENSA 2010</t>
  </si>
  <si>
    <t>1246156101  MAQ. Y EQUIPO 2010</t>
  </si>
  <si>
    <t>1246256200  MAQ. Y EQUIPO 2011</t>
  </si>
  <si>
    <t>1246256201  MAQ. Y EQUIPO 2010</t>
  </si>
  <si>
    <t>1246356300  MAQ. Y EQUIPO 2011</t>
  </si>
  <si>
    <t>1246456400  SISTEMA DE AIRE ACON</t>
  </si>
  <si>
    <t>1246556500  EQ. COMUNICACI 2011</t>
  </si>
  <si>
    <t>1246556501  EQ. DE COMUNICA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</si>
  <si>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</si>
  <si>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</si>
  <si>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</si>
  <si>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</si>
  <si>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 2011</t>
  </si>
  <si>
    <t>1246956901  OTROS EQUIPOS 2010</t>
  </si>
  <si>
    <t>1247151300  BIEN. ARTÍSTICO 2011</t>
  </si>
  <si>
    <t>1260 DEPRECIACIÓN, DETERIORO Y AMORTIZACIÓN ACUMULADA DE BIENES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</si>
  <si>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</si>
  <si>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</si>
  <si>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</si>
  <si>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</si>
  <si>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</si>
  <si>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</si>
  <si>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</si>
  <si>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</si>
  <si>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</si>
  <si>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</si>
  <si>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</si>
  <si>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</si>
  <si>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</t>
  </si>
  <si>
    <t>1263555101  EQUIPO DE DEFENSA Y</t>
  </si>
  <si>
    <t>1263656101  MAQUINARIA Y EQUIPO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</si>
  <si>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</si>
  <si>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</si>
  <si>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</si>
  <si>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</si>
  <si>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</si>
  <si>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</si>
  <si>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</si>
  <si>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</si>
  <si>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>CRITERIO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</si>
  <si>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</si>
  <si>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</si>
  <si>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</si>
  <si>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</si>
  <si>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</si>
  <si>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</si>
  <si>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</si>
  <si>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</si>
  <si>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</si>
  <si>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</si>
  <si>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2111401004  APORTACION PATRONAL INFONAVIT</t>
  </si>
  <si>
    <t>2111501002  OTRAS PREST. SOC. Y</t>
  </si>
  <si>
    <t>2117101001  ISR NOMINA</t>
  </si>
  <si>
    <t>2117101010  ISR RETENCION POR HONORARIOS</t>
  </si>
  <si>
    <t>2117101013  ISR RETENCION ARRENDAMIENTO</t>
  </si>
  <si>
    <t>2117102003  CEDULAR ARRENDAMIENTO A PAGAR</t>
  </si>
  <si>
    <t>2117102004  CEDULAR HONORARIOS A PAGAR</t>
  </si>
  <si>
    <t>2117202004  APORTACIÓN TRABAJADOR IMSS</t>
  </si>
  <si>
    <t>2117202005  AMORTIZACION CREDITO INFONAVIT</t>
  </si>
  <si>
    <t>2117502102  IMPUESTO NOMINAS A PAGAR</t>
  </si>
  <si>
    <t>2117903001  PENSIÓN ALIMENTICIA</t>
  </si>
  <si>
    <t>2119904003  CXP GEG POR RENDIMIENTOS</t>
  </si>
  <si>
    <t>2119905001 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</si>
  <si>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</si>
  <si>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</si>
  <si>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</si>
  <si>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</si>
  <si>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</si>
  <si>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</si>
  <si>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</si>
  <si>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</si>
  <si>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</si>
  <si>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</si>
  <si>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</si>
  <si>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</si>
  <si>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</si>
  <si>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</si>
  <si>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4173730105  REINSCRIPCIÓN EXTEMPORANEA</t>
  </si>
  <si>
    <t>4173730206  CURSOS OTROS</t>
  </si>
  <si>
    <t>4173730403  EXAMEN DE INGLÉS</t>
  </si>
  <si>
    <t>4173730602  REEXPEDICION DE CREDENCIAL</t>
  </si>
  <si>
    <t>4173730701   CUOTAS DE TITULACIÓN</t>
  </si>
  <si>
    <t>4173730703  CERTIFICADOS Y DOCUMENTOS</t>
  </si>
  <si>
    <t>4173730901  POR CONCEPTO DE FICHAS</t>
  </si>
  <si>
    <t>4173730905  EVALUACIÓN MÉDICA Y FÍSICA</t>
  </si>
  <si>
    <t>4173735104  CUOTAS DE RECUPERACION CONGRESO</t>
  </si>
  <si>
    <t>4173737002  INTERESES NORMALES R</t>
  </si>
  <si>
    <t>4173 Ingr.Vta de Bienes/Servicios Org.</t>
  </si>
  <si>
    <t>4170 Ingresos por Venta de Bienes y Serv</t>
  </si>
  <si>
    <t>4200 PARTICIPACIONES Y APORTACIONES</t>
  </si>
  <si>
    <t>4213831000  SERVICIOS PERSONALES</t>
  </si>
  <si>
    <t>4213832000  MATERIALES Y SUMINISTROS</t>
  </si>
  <si>
    <t>4213833000 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</si>
  <si>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</si>
  <si>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</si>
  <si>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</si>
  <si>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</si>
  <si>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</si>
  <si>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4221911400  ESTATAL SUBSIDIOS Y AYUDAS</t>
  </si>
  <si>
    <t>4221913001  RECURSOS INTERINSTITUCIONALES</t>
  </si>
  <si>
    <t>4221 Trans. Internas y Asig. al Secto</t>
  </si>
  <si>
    <t>4220 Transferencias, Asignaciones, Subs.</t>
  </si>
  <si>
    <t>PARTICIPACIONES, APORTACIONES</t>
  </si>
  <si>
    <t>ERA-02 OTROS INGRESOS Y BENEFICIOS</t>
  </si>
  <si>
    <t xml:space="preserve">4300 OTROS INGRESOS Y BENEFICIOS
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</si>
  <si>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</si>
  <si>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</si>
  <si>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</si>
  <si>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</si>
  <si>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</si>
  <si>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5111113000  SUELDOS BASE AL PERS</t>
  </si>
  <si>
    <t>5112121000  HONORARIOS ASIMILABLES A SALARIOS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</si>
  <si>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</si>
  <si>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</si>
  <si>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</si>
  <si>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</si>
  <si>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</si>
  <si>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5115151000  PRESTACIONES DE RETIRO</t>
  </si>
  <si>
    <t>5115154000  PRESTACIONES CONTRACTUALES</t>
  </si>
  <si>
    <t>5115155000  APOYOS A LA CAPACITA</t>
  </si>
  <si>
    <t>5121211000  MATERIALES Y ÚTILES DE OFICINA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</si>
  <si>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</si>
  <si>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</si>
  <si>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</si>
  <si>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</si>
  <si>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</si>
  <si>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5123231000  PROD. ALIM. AGRO.</t>
  </si>
  <si>
    <t>5123236000  PROD. METAL. NO</t>
  </si>
  <si>
    <t>5123237000  PROD. CUERO, PIEL</t>
  </si>
  <si>
    <t>5124246000  MATERIAL ELECTRICO Y ELECTRONICO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</si>
  <si>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</si>
  <si>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</si>
  <si>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</si>
  <si>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</si>
  <si>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</si>
  <si>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</si>
  <si>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</si>
  <si>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5125259000  OTROS PRODUCTOS QUÍMICOS</t>
  </si>
  <si>
    <t>5126261000  COMBUSTIBLES, LUBRI</t>
  </si>
  <si>
    <t>5127272000  PRENDAS DE PROTECCIÓN</t>
  </si>
  <si>
    <t>5127273000  ARTÍCULOS DEPORTIVOS</t>
  </si>
  <si>
    <t>5129291000  HERRAMIENTAS MENORES</t>
  </si>
  <si>
    <t>5129293000  REF. A. EQ. EDU Y R</t>
  </si>
  <si>
    <t>5129294000  REFACCIONES Y ACCESO</t>
  </si>
  <si>
    <t>5129295000  REF. MÉD. Y LAB.</t>
  </si>
  <si>
    <t>5129296000  REF. EQ. TRANSP.</t>
  </si>
  <si>
    <t>5129298000  REF. MAQ. Y O. EQ.</t>
  </si>
  <si>
    <t>5131311000  SERVICIO DE ENERGÍA ELÉCTRICA</t>
  </si>
  <si>
    <t>5131313000  SERVICIO DE AGUA POTABLE</t>
  </si>
  <si>
    <t>5131314000  TELEFONÍA TRADICIONAL</t>
  </si>
  <si>
    <t>5131317000  SERV. ACCESO A INTE</t>
  </si>
  <si>
    <t>5131318000  SERVICIOS POSTALES Y TELEGRAFICOS</t>
  </si>
  <si>
    <t>5132321000  ARRENDAMIENTO DE TERRENOS</t>
  </si>
  <si>
    <t>5132326000  ARRENDA. DE MAQ., O</t>
  </si>
  <si>
    <t>5132327000  ARRE. ACT. INTANG</t>
  </si>
  <si>
    <t>5133331000  SERVS. LEGALES, DE</t>
  </si>
  <si>
    <t>5133334000  CAPACITACIÓN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</si>
  <si>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</si>
  <si>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</si>
  <si>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</si>
  <si>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</si>
  <si>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5134344000  SEGUROS DE RESPONSAB</t>
  </si>
  <si>
    <t>5134345000  SEGUROS DE BIENES PATRIMONIALES</t>
  </si>
  <si>
    <t>5134347000  FLETES Y MANIOBRAS</t>
  </si>
  <si>
    <t>5134349000  SERV. FIN., BANCA.</t>
  </si>
  <si>
    <t>5135351000  CONSERV. Y MANTENIMI</t>
  </si>
  <si>
    <t>5135352000  INST., REPAR. MTTO.</t>
  </si>
  <si>
    <t>5135355000  REPAR. Y MTTO. DE EQ</t>
  </si>
  <si>
    <t>5135357000  INST., REP. Y MTTO.</t>
  </si>
  <si>
    <t>5135358000  SERVICIOS DE LIMPIEZ</t>
  </si>
  <si>
    <t>5136361100  DIFUSION POR RADIO,</t>
  </si>
  <si>
    <t>5136361200  DIFUSION POR MEDIOS ALTERNATIVOS</t>
  </si>
  <si>
    <t>5136363000  SERV. CREA. PREPR</t>
  </si>
  <si>
    <t>5136366000  SERV. CRE INTERNET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</si>
  <si>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</si>
  <si>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</si>
  <si>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</si>
  <si>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</si>
  <si>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</si>
  <si>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</si>
  <si>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</si>
  <si>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</si>
  <si>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</si>
  <si>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</si>
  <si>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5243444000  AYUDA SOC. CIENT.</t>
  </si>
  <si>
    <t>III) NOTAS AL ESTADO DE VARIACIÓN A LA HACIENDA PÚBLICA</t>
  </si>
  <si>
    <t>VHP-01 PATRIMONIO CONTRIBUIDO</t>
  </si>
  <si>
    <t>3110000002  BAJA DE ACTIVO FIJO</t>
  </si>
  <si>
    <t>3110911500  ESTATAL BIENES MUEBL</t>
  </si>
  <si>
    <t>3111825205  FAM EDU SUPERIOR BIE</t>
  </si>
  <si>
    <t>3111825206  FAM EDU SUPERIOR OBRA PUBLICA</t>
  </si>
  <si>
    <t>3111825215  INT FAM EDUC SUP</t>
  </si>
  <si>
    <t>3111835000  CONVENIO BIENES MUEB</t>
  </si>
  <si>
    <t>3113825205  FAM EDU SUPERIOR BIE</t>
  </si>
  <si>
    <t>3113825206  FAM EDU SUPERIOR OBR</t>
  </si>
  <si>
    <t>3113828005  FAFEF BIENES MUEBLES</t>
  </si>
  <si>
    <t>3113835000  CONVENIO BIENES MUEB</t>
  </si>
  <si>
    <t>3113836000  CONVENIO OBRA PÚBLICA EJER ANT</t>
  </si>
  <si>
    <t>3113914205  ESTATALES DE EJERCIC</t>
  </si>
  <si>
    <t>3113914206  ESTATALES DE EJERCIC</t>
  </si>
  <si>
    <t>3113915000  BIENES MUEBLES E INM</t>
  </si>
  <si>
    <t>3113916000  OBRA PÚBLICA EJER ANTERIORES</t>
  </si>
  <si>
    <t>3114824206  APLICACIÓN FEDERALES</t>
  </si>
  <si>
    <t>3120000002  DONACIONES DE BIENES</t>
  </si>
  <si>
    <t>3110 HACIENDA PUBLICA/PATRIMONIO CONTRIBUIDO</t>
  </si>
  <si>
    <t>VHP-02 PATRIMONIO GENERADO</t>
  </si>
  <si>
    <t>MODIFICACION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</si>
  <si>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</si>
  <si>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</si>
  <si>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</si>
  <si>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</si>
  <si>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</si>
  <si>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</si>
  <si>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</si>
  <si>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</si>
  <si>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</si>
  <si>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</si>
  <si>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 2014</t>
  </si>
  <si>
    <t>3220000023  RESULTADO EJERC 2015</t>
  </si>
  <si>
    <t>3220000024  RESULTADO EJERC 2016</t>
  </si>
  <si>
    <t>3220000025  RESULTADO EJERC 2017</t>
  </si>
  <si>
    <t>3220000026  RESULTADO DEL EJERCICIO 2018</t>
  </si>
  <si>
    <t>3220000027  RESULTADO DEL EJERCICIO 2019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</si>
  <si>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</si>
  <si>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</si>
  <si>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</si>
  <si>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</si>
  <si>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REMANENTE INSTERINSTITUCIONAL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</si>
  <si>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</si>
  <si>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</si>
  <si>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</si>
  <si>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</si>
  <si>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3220790202  APLICACIÓN DE REMANENTE FEDERAL</t>
  </si>
  <si>
    <t>3221794002   REM REFRENDO ESTATA</t>
  </si>
  <si>
    <t>3221796002   REMANENTE REFRENDO RAMO 33</t>
  </si>
  <si>
    <t>3243000002  RESERVA POR CONTINGENCIA</t>
  </si>
  <si>
    <t>SUB TOTAL</t>
  </si>
  <si>
    <t>VHP-02 PATRIMONIO GENERADO TOTAL</t>
  </si>
  <si>
    <t>IV) NOTAS AL ESTADO DE FLUJO DE EFECTIVO</t>
  </si>
  <si>
    <t>EFE-01 FLUJO DE EFECTIVO</t>
  </si>
  <si>
    <t>1112101001  BANAMEX 7480502</t>
  </si>
  <si>
    <t>1112102005  BANCOMER 0110849006</t>
  </si>
  <si>
    <t>1112102008  BANCOMER 0111556460</t>
  </si>
  <si>
    <t>1112102009  BANCOMER 0111713345 SICES 2018</t>
  </si>
  <si>
    <t>1112102012  BANCOMER 0111899791</t>
  </si>
  <si>
    <t>1112102017  BANCOMER 0113148882</t>
  </si>
  <si>
    <t>1112102018  BANCOMER  0113148912</t>
  </si>
  <si>
    <t>1112102020  BBANCOMER  011381527</t>
  </si>
  <si>
    <t>1112102021  BANCOMER  0113732371</t>
  </si>
  <si>
    <t>1112102022  BANCOMER  0114174119 PFCE 2019</t>
  </si>
  <si>
    <t>1112102023  BANCOMER  0114613422</t>
  </si>
  <si>
    <t>1112102024  BANCOMER  0114613449</t>
  </si>
  <si>
    <t>1112102025  BANCOMER  0114613570</t>
  </si>
  <si>
    <t>1112102026  BANCOMER  0115288274 DONACIONES</t>
  </si>
  <si>
    <t>1112107001  SANTANDER CONCE 953</t>
  </si>
  <si>
    <t>1112107003  SERFIN-92000586826</t>
  </si>
  <si>
    <t>1112107006  SERFIN-65-50202481-3</t>
  </si>
  <si>
    <t>1112107024  SERFIN 655032141359 PROMEP</t>
  </si>
  <si>
    <t>1112107034  SERFIN SANTANDER 180</t>
  </si>
  <si>
    <t>1112107052  SANTANDER 25-0018477</t>
  </si>
  <si>
    <t>1112107053  SANTANDER 25-0018479</t>
  </si>
  <si>
    <t>1112 Bancos/Tesoreria</t>
  </si>
  <si>
    <t xml:space="preserve">EFE-01 TOTAL </t>
  </si>
  <si>
    <t>EFE-02 ADQ. BIENES MUEBLES E INMUEBLES</t>
  </si>
  <si>
    <t>% SUB</t>
  </si>
  <si>
    <t>1230 BIENES INMUEBLES, INFRAESTRUCTURA Y CONSTRUCCIONES EN PROCESO</t>
  </si>
  <si>
    <t>1236262200 EDIFICACIÓN NO HABITACIONAL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</si>
  <si>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</si>
  <si>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</si>
  <si>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</si>
  <si>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</si>
  <si>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</si>
  <si>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NOTAS DE MEMORIA.</t>
  </si>
  <si>
    <t>7410000001  DEMANDAS JUDICIALES</t>
  </si>
  <si>
    <t>7420000001  RESOLUCIÓN DE DEMAND</t>
  </si>
  <si>
    <t>CUENTAS DE ORDEN CONTABLES</t>
  </si>
  <si>
    <t>Bienes Inmuebles, Infraestructura y Construcciones en Proceso</t>
  </si>
  <si>
    <t>NOTA:     EFE-03</t>
  </si>
  <si>
    <t>EFE-03 CONCILIACIÓN DEL FLUJO DE EFECTIVO</t>
  </si>
  <si>
    <t>NOMBRE DE LA CUENTA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</si>
  <si>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</si>
  <si>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</si>
  <si>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</si>
  <si>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</si>
  <si>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</si>
  <si>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</si>
  <si>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</si>
  <si>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</si>
  <si>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</si>
  <si>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</si>
  <si>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</si>
  <si>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</si>
  <si>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</si>
  <si>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</si>
  <si>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</si>
  <si>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</si>
  <si>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</si>
  <si>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</si>
  <si>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</si>
  <si>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</si>
  <si>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</si>
  <si>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</si>
  <si>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</si>
  <si>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</si>
  <si>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</si>
  <si>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</si>
  <si>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</si>
  <si>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</si>
  <si>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</si>
  <si>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</si>
  <si>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</si>
  <si>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</si>
  <si>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</si>
  <si>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Conciliación entre los Ingresos Presupuestarios y Contables</t>
  </si>
  <si>
    <t>Correspondiente del 1° de Enero al 30 de Junio de 2020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</si>
  <si>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</si>
  <si>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</si>
  <si>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</si>
  <si>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</si>
  <si>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</si>
  <si>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</si>
  <si>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</si>
  <si>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</si>
  <si>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</si>
  <si>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</si>
  <si>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</si>
  <si>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</si>
  <si>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</si>
  <si>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</si>
  <si>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</si>
  <si>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</si>
  <si>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</si>
  <si>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</si>
  <si>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</si>
  <si>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</si>
  <si>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</si>
  <si>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</si>
  <si>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</si>
  <si>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</si>
  <si>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</si>
  <si>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</si>
  <si>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</si>
  <si>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</si>
  <si>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</si>
  <si>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</si>
  <si>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</si>
  <si>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</si>
  <si>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</si>
  <si>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</si>
  <si>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</si>
  <si>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</si>
  <si>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Otros Gastos</t>
  </si>
  <si>
    <t>Otros Gastos Contables No Presupuestales</t>
  </si>
  <si>
    <t>4. Total de Gasto Contable (4 = 1 - 2 + 3)</t>
  </si>
  <si>
    <t>NOTAS DE MEMORIA</t>
  </si>
  <si>
    <t>7000 CUENTAS DE ORDEN CONTABLES</t>
  </si>
  <si>
    <t>7400 JUICIOS</t>
  </si>
  <si>
    <t>7410 Resolución</t>
  </si>
  <si>
    <t>7420 Proceso Judicial</t>
  </si>
  <si>
    <t>8000 CUENTAS DE ORDEN PRESUPUESTARIAS</t>
  </si>
  <si>
    <t xml:space="preserve">        MTRO. HUGO GARCÍA VARGAS</t>
  </si>
  <si>
    <t>ENCARGADO DE DESPACHO DE RECTORIA</t>
  </si>
  <si>
    <t>EGRESOS PRESUPUESTARIOS Y LOS GASTOS</t>
  </si>
  <si>
    <t xml:space="preserve">IV) CONCILIACIÓN DE LOS INGRESOS PRESUPUESTARIOS Y CONTABLES, ASI COMO ENTRE LOS </t>
  </si>
  <si>
    <t>Bajo protesta de decir verdad declaramos que los Estados Financieros y sus Notas son razonablemente corrector y</t>
  </si>
  <si>
    <t>responsabilidad del emisor</t>
  </si>
  <si>
    <t xml:space="preserve">                    </t>
  </si>
  <si>
    <t xml:space="preserve">        SECRETARIO ADMINISTRATIVO</t>
  </si>
  <si>
    <t xml:space="preserve">    ING. JOSÉ DE JESÚS ROMO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</si>
</sst>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  <numFmt numFmtId="167" formatCode="#,##0.0_ ;\-#,##0.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6" fillId="2" borderId="0" xfId="0" applyFont="1" applyFill="1" applyAlignment="1">
      <alignment horizontal="center"/>
    </xf>
    <xf numFmtId="0" fontId="6" fillId="3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6" fillId="0" borderId="0" xfId="0" applyFont="1"/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/>
    <xf numFmtId="0" fontId="7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left"/>
    </xf>
    <xf numFmtId="0" fontId="8" fillId="3" borderId="0" xfId="0" applyFont="1" applyFill="1" applyAlignment="1">
      <alignment horizontal="justify"/>
    </xf>
    <xf numFmtId="0" fontId="9" fillId="3" borderId="0" xfId="0" applyFont="1" applyFill="1" applyAlignment="1">
      <alignment horizontal="justify"/>
    </xf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6" fillId="3" borderId="0" xfId="0" applyFont="1" applyFill="1" applyBorder="1"/>
    <xf numFmtId="0" fontId="8" fillId="3" borderId="0" xfId="0" applyFont="1" applyFill="1" applyBorder="1"/>
    <xf numFmtId="49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left"/>
    </xf>
    <xf numFmtId="164" fontId="6" fillId="3" borderId="2" xfId="0" applyNumberFormat="1" applyFont="1" applyFill="1" applyBorder="1"/>
    <xf numFmtId="49" fontId="7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2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/>
    <xf numFmtId="49" fontId="7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43" fontId="7" fillId="2" borderId="1" xfId="1" applyFont="1" applyFill="1" applyBorder="1" applyAlignment="1">
      <alignment horizontal="center" vertical="center"/>
    </xf>
    <xf numFmtId="0" fontId="12" fillId="3" borderId="0" xfId="0" applyFont="1" applyFill="1" applyBorder="1"/>
    <xf numFmtId="49" fontId="2" fillId="3" borderId="3" xfId="0" applyNumberFormat="1" applyFont="1" applyFill="1" applyBorder="1" applyAlignment="1">
      <alignment horizontal="left"/>
    </xf>
    <xf numFmtId="43" fontId="6" fillId="3" borderId="4" xfId="1" applyFont="1" applyFill="1" applyBorder="1"/>
    <xf numFmtId="49" fontId="7" fillId="3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/>
    <xf numFmtId="43" fontId="13" fillId="0" borderId="3" xfId="1" applyFont="1" applyBorder="1"/>
    <xf numFmtId="43" fontId="13" fillId="0" borderId="0" xfId="1" applyFont="1"/>
    <xf numFmtId="43" fontId="6" fillId="3" borderId="3" xfId="1" applyFont="1" applyFill="1" applyBorder="1"/>
    <xf numFmtId="43" fontId="6" fillId="3" borderId="5" xfId="1" applyFont="1" applyFill="1" applyBorder="1"/>
    <xf numFmtId="4" fontId="13" fillId="0" borderId="3" xfId="2" applyNumberFormat="1" applyFont="1" applyBorder="1"/>
    <xf numFmtId="164" fontId="8" fillId="3" borderId="3" xfId="0" applyNumberFormat="1" applyFont="1" applyFill="1" applyBorder="1"/>
    <xf numFmtId="164" fontId="8" fillId="3" borderId="5" xfId="0" applyNumberFormat="1" applyFont="1" applyFill="1" applyBorder="1"/>
    <xf numFmtId="164" fontId="6" fillId="3" borderId="5" xfId="0" applyNumberFormat="1" applyFont="1" applyFill="1" applyBorder="1"/>
    <xf numFmtId="4" fontId="13" fillId="0" borderId="0" xfId="3" applyNumberFormat="1" applyFont="1"/>
    <xf numFmtId="4" fontId="13" fillId="0" borderId="4" xfId="3" applyNumberFormat="1" applyFont="1" applyBorder="1"/>
    <xf numFmtId="165" fontId="6" fillId="3" borderId="0" xfId="0" applyNumberFormat="1" applyFont="1" applyFill="1"/>
    <xf numFmtId="0" fontId="8" fillId="3" borderId="0" xfId="0" applyFont="1" applyFill="1"/>
    <xf numFmtId="49" fontId="7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left"/>
    </xf>
    <xf numFmtId="164" fontId="6" fillId="3" borderId="7" xfId="0" applyNumberFormat="1" applyFont="1" applyFill="1" applyBorder="1"/>
    <xf numFmtId="164" fontId="6" fillId="3" borderId="8" xfId="0" applyNumberFormat="1" applyFont="1" applyFill="1" applyBorder="1"/>
    <xf numFmtId="164" fontId="6" fillId="3" borderId="6" xfId="0" applyNumberFormat="1" applyFont="1" applyFill="1" applyBorder="1"/>
    <xf numFmtId="49" fontId="7" fillId="3" borderId="9" xfId="0" applyNumberFormat="1" applyFont="1" applyFill="1" applyBorder="1" applyAlignment="1">
      <alignment horizontal="left"/>
    </xf>
    <xf numFmtId="164" fontId="6" fillId="3" borderId="9" xfId="0" applyNumberFormat="1" applyFont="1" applyFill="1" applyBorder="1"/>
    <xf numFmtId="164" fontId="6" fillId="3" borderId="10" xfId="0" applyNumberFormat="1" applyFont="1" applyFill="1" applyBorder="1"/>
    <xf numFmtId="164" fontId="7" fillId="2" borderId="11" xfId="0" applyNumberFormat="1" applyFont="1" applyFill="1" applyBorder="1"/>
    <xf numFmtId="164" fontId="7" fillId="2" borderId="1" xfId="0" applyNumberFormat="1" applyFont="1" applyFill="1" applyBorder="1"/>
    <xf numFmtId="164" fontId="7" fillId="3" borderId="0" xfId="0" applyNumberFormat="1" applyFont="1" applyFill="1" applyBorder="1"/>
    <xf numFmtId="164" fontId="14" fillId="3" borderId="3" xfId="0" applyNumberFormat="1" applyFont="1" applyFill="1" applyBorder="1"/>
    <xf numFmtId="164" fontId="15" fillId="3" borderId="3" xfId="0" applyNumberFormat="1" applyFont="1" applyFill="1" applyBorder="1"/>
    <xf numFmtId="166" fontId="8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0" fontId="6" fillId="0" borderId="4" xfId="0" applyFont="1" applyBorder="1"/>
    <xf numFmtId="0" fontId="6" fillId="2" borderId="1" xfId="0" applyFont="1" applyFill="1" applyBorder="1"/>
    <xf numFmtId="0" fontId="8" fillId="2" borderId="2" xfId="4" applyFont="1" applyFill="1" applyBorder="1" applyAlignment="1">
      <alignment horizontal="left" vertical="center" wrapText="1"/>
    </xf>
    <xf numFmtId="4" fontId="8" fillId="2" borderId="2" xfId="5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4" fontId="6" fillId="0" borderId="2" xfId="0" applyNumberFormat="1" applyFont="1" applyBorder="1" applyAlignment="1"/>
    <xf numFmtId="0" fontId="6" fillId="3" borderId="9" xfId="0" applyFont="1" applyFill="1" applyBorder="1"/>
    <xf numFmtId="0" fontId="6" fillId="3" borderId="4" xfId="0" applyFont="1" applyFill="1" applyBorder="1"/>
    <xf numFmtId="0" fontId="9" fillId="0" borderId="0" xfId="0" applyFont="1" applyAlignment="1">
      <alignment horizontal="left"/>
    </xf>
    <xf numFmtId="0" fontId="8" fillId="2" borderId="1" xfId="4" applyFont="1" applyFill="1" applyBorder="1" applyAlignment="1">
      <alignment horizontal="left" vertical="center" wrapText="1"/>
    </xf>
    <xf numFmtId="4" fontId="8" fillId="2" borderId="1" xfId="5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/>
    </xf>
    <xf numFmtId="164" fontId="15" fillId="3" borderId="2" xfId="0" applyNumberFormat="1" applyFont="1" applyFill="1" applyBorder="1"/>
    <xf numFmtId="164" fontId="15" fillId="3" borderId="4" xfId="0" applyNumberFormat="1" applyFont="1" applyFill="1" applyBorder="1"/>
    <xf numFmtId="43" fontId="7" fillId="2" borderId="4" xfId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left"/>
    </xf>
    <xf numFmtId="43" fontId="6" fillId="3" borderId="3" xfId="1" applyFont="1" applyFill="1" applyBorder="1" applyAlignment="1">
      <alignment wrapText="1"/>
    </xf>
    <xf numFmtId="4" fontId="6" fillId="3" borderId="8" xfId="5" applyNumberFormat="1" applyFont="1" applyFill="1" applyBorder="1" applyAlignment="1">
      <alignment wrapText="1"/>
    </xf>
    <xf numFmtId="49" fontId="6" fillId="3" borderId="6" xfId="0" applyNumberFormat="1" applyFont="1" applyFill="1" applyBorder="1" applyAlignment="1">
      <alignment wrapText="1"/>
    </xf>
    <xf numFmtId="49" fontId="6" fillId="3" borderId="3" xfId="0" applyNumberFormat="1" applyFont="1" applyFill="1" applyBorder="1" applyAlignment="1">
      <alignment wrapText="1"/>
    </xf>
    <xf numFmtId="4" fontId="6" fillId="3" borderId="5" xfId="5" applyNumberFormat="1" applyFont="1" applyFill="1" applyBorder="1" applyAlignment="1">
      <alignment wrapText="1"/>
    </xf>
    <xf numFmtId="49" fontId="6" fillId="3" borderId="9" xfId="0" applyNumberFormat="1" applyFont="1" applyFill="1" applyBorder="1" applyAlignment="1">
      <alignment wrapText="1"/>
    </xf>
    <xf numFmtId="49" fontId="6" fillId="3" borderId="4" xfId="0" applyNumberFormat="1" applyFont="1" applyFill="1" applyBorder="1" applyAlignment="1">
      <alignment wrapText="1"/>
    </xf>
    <xf numFmtId="4" fontId="6" fillId="3" borderId="10" xfId="5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4" fontId="2" fillId="3" borderId="0" xfId="6" applyNumberFormat="1" applyFont="1" applyFill="1"/>
    <xf numFmtId="0" fontId="8" fillId="2" borderId="1" xfId="4" applyFont="1" applyFill="1" applyBorder="1" applyAlignment="1">
      <alignment horizontal="center" vertical="center" wrapText="1"/>
    </xf>
    <xf numFmtId="43" fontId="2" fillId="3" borderId="9" xfId="1" applyFont="1" applyFill="1" applyBorder="1" applyAlignment="1">
      <alignment horizontal="right"/>
    </xf>
    <xf numFmtId="43" fontId="2" fillId="3" borderId="4" xfId="1" applyFont="1" applyFill="1" applyBorder="1" applyAlignment="1">
      <alignment horizontal="right"/>
    </xf>
    <xf numFmtId="164" fontId="6" fillId="3" borderId="0" xfId="0" applyNumberFormat="1" applyFont="1" applyFill="1"/>
    <xf numFmtId="164" fontId="15" fillId="3" borderId="5" xfId="0" applyNumberFormat="1" applyFont="1" applyFill="1" applyBorder="1"/>
    <xf numFmtId="166" fontId="15" fillId="3" borderId="3" xfId="0" applyNumberFormat="1" applyFont="1" applyFill="1" applyBorder="1"/>
    <xf numFmtId="0" fontId="8" fillId="3" borderId="1" xfId="0" applyFont="1" applyFill="1" applyBorder="1"/>
    <xf numFmtId="49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166" fontId="7" fillId="3" borderId="4" xfId="0" applyNumberFormat="1" applyFont="1" applyFill="1" applyBorder="1"/>
    <xf numFmtId="164" fontId="7" fillId="3" borderId="4" xfId="0" applyNumberFormat="1" applyFont="1" applyFill="1" applyBorder="1"/>
    <xf numFmtId="167" fontId="6" fillId="3" borderId="0" xfId="0" applyNumberFormat="1" applyFont="1" applyFill="1"/>
    <xf numFmtId="4" fontId="6" fillId="0" borderId="0" xfId="7" applyNumberFormat="1" applyFont="1" applyBorder="1" applyAlignment="1"/>
    <xf numFmtId="0" fontId="8" fillId="0" borderId="0" xfId="0" applyFont="1" applyAlignment="1"/>
    <xf numFmtId="4" fontId="8" fillId="0" borderId="0" xfId="0" applyNumberFormat="1" applyFont="1" applyAlignment="1"/>
    <xf numFmtId="0" fontId="7" fillId="3" borderId="1" xfId="4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horizontal="right"/>
    </xf>
    <xf numFmtId="0" fontId="2" fillId="3" borderId="1" xfId="4" applyFont="1" applyFill="1" applyBorder="1" applyAlignment="1">
      <alignment vertical="top" wrapText="1"/>
    </xf>
    <xf numFmtId="4" fontId="6" fillId="3" borderId="13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0" fontId="2" fillId="3" borderId="14" xfId="4" applyFont="1" applyFill="1" applyBorder="1" applyAlignment="1">
      <alignment vertical="top" wrapText="1"/>
    </xf>
    <xf numFmtId="4" fontId="6" fillId="3" borderId="14" xfId="0" applyNumberFormat="1" applyFont="1" applyFill="1" applyBorder="1" applyAlignment="1">
      <alignment horizontal="right"/>
    </xf>
    <xf numFmtId="4" fontId="6" fillId="3" borderId="1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" fontId="16" fillId="2" borderId="1" xfId="8" applyNumberFormat="1" applyFont="1" applyFill="1" applyBorder="1" applyAlignment="1">
      <alignment horizontal="right" vertical="center" wrapText="1" indent="1"/>
    </xf>
    <xf numFmtId="0" fontId="6" fillId="3" borderId="0" xfId="0" applyFont="1" applyFill="1" applyBorder="1"/>
    <xf numFmtId="0" fontId="16" fillId="0" borderId="1" xfId="0" applyFont="1" applyBorder="1" applyAlignment="1">
      <alignment vertical="center" wrapText="1"/>
    </xf>
    <xf numFmtId="43" fontId="8" fillId="0" borderId="1" xfId="1" applyFont="1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8" applyNumberFormat="1" applyFont="1" applyFill="1" applyBorder="1" applyAlignment="1">
      <alignment horizontal="right" vertical="center" wrapText="1" indent="1"/>
    </xf>
    <xf numFmtId="0" fontId="13" fillId="0" borderId="1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/>
    </xf>
    <xf numFmtId="0" fontId="13" fillId="0" borderId="1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" fontId="13" fillId="0" borderId="1" xfId="8" applyNumberFormat="1" applyFont="1" applyFill="1" applyBorder="1" applyAlignment="1">
      <alignment horizontal="right" vertical="center" indent="1"/>
    </xf>
    <xf numFmtId="0" fontId="16" fillId="2" borderId="1" xfId="0" applyFont="1" applyFill="1" applyBorder="1" applyAlignment="1">
      <alignment vertical="center"/>
    </xf>
    <xf numFmtId="4" fontId="16" fillId="2" borderId="1" xfId="8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4" fontId="8" fillId="0" borderId="1" xfId="0" applyNumberFormat="1" applyFont="1" applyBorder="1"/>
    <xf numFmtId="4" fontId="2" fillId="0" borderId="1" xfId="8" applyNumberFormat="1" applyFont="1" applyFill="1" applyBorder="1" applyAlignment="1">
      <alignment horizontal="right" vertical="center" wrapText="1" indent="1"/>
    </xf>
    <xf numFmtId="4" fontId="6" fillId="0" borderId="1" xfId="0" applyNumberFormat="1" applyFont="1" applyBorder="1"/>
    <xf numFmtId="0" fontId="13" fillId="0" borderId="1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64" fontId="8" fillId="3" borderId="8" xfId="0" applyNumberFormat="1" applyFont="1" applyFill="1" applyBorder="1"/>
    <xf numFmtId="164" fontId="8" fillId="3" borderId="0" xfId="0" applyNumberFormat="1" applyFont="1" applyFill="1" applyBorder="1"/>
    <xf numFmtId="0" fontId="7" fillId="0" borderId="19" xfId="4" applyFont="1" applyFill="1" applyBorder="1" applyAlignment="1">
      <alignment horizontal="left"/>
    </xf>
    <xf numFmtId="4" fontId="2" fillId="0" borderId="20" xfId="4" applyNumberFormat="1" applyFont="1" applyFill="1" applyBorder="1"/>
    <xf numFmtId="4" fontId="2" fillId="0" borderId="21" xfId="4" applyNumberFormat="1" applyFont="1" applyFill="1" applyBorder="1"/>
    <xf numFmtId="4" fontId="2" fillId="3" borderId="0" xfId="4" applyNumberFormat="1" applyFont="1" applyFill="1" applyBorder="1"/>
    <xf numFmtId="0" fontId="2" fillId="0" borderId="19" xfId="4" applyFont="1" applyFill="1" applyBorder="1" applyAlignment="1">
      <alignment horizontal="left"/>
    </xf>
    <xf numFmtId="4" fontId="2" fillId="0" borderId="22" xfId="4" applyNumberFormat="1" applyFont="1" applyFill="1" applyBorder="1"/>
    <xf numFmtId="49" fontId="7" fillId="3" borderId="1" xfId="0" applyNumberFormat="1" applyFont="1" applyFill="1" applyBorder="1" applyAlignment="1">
      <alignment horizontal="left"/>
    </xf>
    <xf numFmtId="4" fontId="2" fillId="0" borderId="17" xfId="4" applyNumberFormat="1" applyFont="1" applyFill="1" applyBorder="1"/>
    <xf numFmtId="4" fontId="2" fillId="0" borderId="1" xfId="4" applyNumberFormat="1" applyFont="1" applyFill="1" applyBorder="1"/>
    <xf numFmtId="43" fontId="8" fillId="0" borderId="4" xfId="1" applyFont="1" applyBorder="1" applyAlignment="1">
      <alignment horizontal="right"/>
    </xf>
    <xf numFmtId="43" fontId="8" fillId="3" borderId="0" xfId="1" applyFont="1" applyFill="1" applyBorder="1" applyAlignment="1">
      <alignment horizontal="right"/>
    </xf>
    <xf numFmtId="0" fontId="6" fillId="3" borderId="0" xfId="0" applyFont="1" applyFill="1" applyBorder="1" applyAlignment="1"/>
    <xf numFmtId="0" fontId="2" fillId="3" borderId="0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9">
    <cellStyle name="Millares" xfId="1" builtinId="3"/>
    <cellStyle name="Millares 2" xfId="5"/>
    <cellStyle name="Millares 2 16 2" xfId="7"/>
    <cellStyle name="Normal" xfId="0" builtinId="0"/>
    <cellStyle name="Normal 2 2" xfId="4"/>
    <cellStyle name="Normal 3 12" xfId="3"/>
    <cellStyle name="Normal 3 13" xfId="2"/>
    <cellStyle name="Normal 3 2 2" xfId="8"/>
    <cellStyle name="Normal 3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143934</xdr:colOff>
      <xdr:row>566</xdr:row>
      <xdr:rowOff>134408</xdr:rowOff>
    </xdr:from>
    <xdr:to>
      <xdr:col>4</xdr:col>
      <xdr:colOff>218017</xdr:colOff>
      <xdr:row>566</xdr:row>
      <xdr:rowOff>134408</xdr:rowOff>
    </xdr:to>
    <xdr:cxnSp macro="">
      <xdr:nvCxnSpPr>
        <xdr:cNvPr id="2" name="Conector recto 1"/>
        <xdr:cNvCxnSpPr/>
      </xdr:nvCxnSpPr>
      <xdr:spPr>
        <a:xfrm>
          <a:off x="3985684" y="97850325"/>
          <a:ext cx="22648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566</xdr:row>
      <xdr:rowOff>99484</xdr:rowOff>
    </xdr:from>
    <xdr:to>
      <xdr:col>0</xdr:col>
      <xdr:colOff>2705100</xdr:colOff>
      <xdr:row>566</xdr:row>
      <xdr:rowOff>99484</xdr:rowOff>
    </xdr:to>
    <xdr:cxnSp macro="">
      <xdr:nvCxnSpPr>
        <xdr:cNvPr id="3" name="Conector recto 2"/>
        <xdr:cNvCxnSpPr/>
      </xdr:nvCxnSpPr>
      <xdr:spPr>
        <a:xfrm>
          <a:off x="38100" y="97815401"/>
          <a:ext cx="2667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78"/>
  <sheetViews>
    <sheetView tabSelected="1" topLeftCell="A534" zoomScale="90" zoomScaleNormal="90" workbookViewId="0">
      <selection activeCell="D576" sqref="D576"/>
    </sheetView>
  </sheetViews>
  <sheetFormatPr baseColWidth="10" defaultRowHeight="12.75" x14ac:dyDescent="0.2"/>
  <cols>
    <col min="1" max="1" width="40.85546875" style="2" customWidth="1"/>
    <col min="2" max="2" width="16.85546875" style="2" customWidth="1"/>
    <col min="3" max="3" width="17.7109375" style="2" customWidth="1"/>
    <col min="4" max="4" width="15" style="2" customWidth="1"/>
    <col min="5" max="16384" width="11.42578125" style="2"/>
  </cols>
  <sheetData>
    <row r="1" spans="1:4" ht="13.5" customHeight="1" x14ac:dyDescent="0.2">
      <c r="A1" s="1"/>
      <c r="B1" s="1"/>
      <c r="C1" s="1"/>
      <c r="D1" s="1"/>
    </row>
    <row r="2" spans="1:4" ht="15" customHeight="1" x14ac:dyDescent="0.2">
      <c r="A2" s="3" t="s">
        <v>0</v>
      </c>
      <c r="B2" s="3"/>
      <c r="C2" s="3"/>
      <c r="D2" s="3"/>
    </row>
    <row r="3" spans="1:4" ht="24" customHeight="1" x14ac:dyDescent="0.2">
      <c r="A3" s="3" t="s">
        <v>1</v>
      </c>
      <c r="B3" s="3"/>
      <c r="C3" s="3"/>
      <c r="D3" s="3"/>
    </row>
    <row r="4" spans="1:4" x14ac:dyDescent="0.2">
      <c r="A4" s="4"/>
      <c r="B4" s="5"/>
      <c r="C4" s="6"/>
      <c r="D4" s="6"/>
    </row>
    <row r="5" spans="1:4" x14ac:dyDescent="0.2">
      <c r="A5" s="7"/>
      <c r="B5" s="8"/>
      <c r="C5" s="9"/>
      <c r="D5" s="9"/>
    </row>
    <row r="6" spans="1:4" x14ac:dyDescent="0.2">
      <c r="A6" s="10" t="s">
        <v>2</v>
      </c>
    </row>
    <row r="7" spans="1:4" x14ac:dyDescent="0.2">
      <c r="A7" s="11"/>
      <c r="B7" s="11"/>
      <c r="C7" s="11"/>
      <c r="D7" s="11"/>
    </row>
    <row r="8" spans="1:4" x14ac:dyDescent="0.2">
      <c r="A8" s="12"/>
      <c r="B8" s="8"/>
      <c r="C8" s="9"/>
      <c r="D8" s="9"/>
    </row>
    <row r="9" spans="1:4" x14ac:dyDescent="0.2">
      <c r="A9" s="13" t="s">
        <v>3</v>
      </c>
      <c r="B9" s="14"/>
      <c r="C9" s="6"/>
      <c r="D9" s="6"/>
    </row>
    <row r="10" spans="1:4" x14ac:dyDescent="0.2">
      <c r="A10" s="15"/>
      <c r="C10" s="6"/>
      <c r="D10" s="6"/>
    </row>
    <row r="11" spans="1:4" x14ac:dyDescent="0.2">
      <c r="A11" s="16" t="s">
        <v>4</v>
      </c>
      <c r="C11" s="6"/>
      <c r="D11" s="6"/>
    </row>
    <row r="13" spans="1:4" x14ac:dyDescent="0.2">
      <c r="A13" s="17" t="s">
        <v>5</v>
      </c>
      <c r="B13" s="18"/>
      <c r="C13" s="18"/>
      <c r="D13" s="18"/>
    </row>
    <row r="14" spans="1:4" x14ac:dyDescent="0.2">
      <c r="A14" s="19"/>
      <c r="B14" s="18"/>
      <c r="C14" s="18"/>
      <c r="D14" s="18"/>
    </row>
    <row r="15" spans="1:4" ht="20.25" customHeight="1" x14ac:dyDescent="0.2">
      <c r="A15" s="20" t="s">
        <v>6</v>
      </c>
      <c r="B15" s="21" t="s">
        <v>7</v>
      </c>
      <c r="C15" s="21" t="s">
        <v>8</v>
      </c>
    </row>
    <row r="16" spans="1:4" x14ac:dyDescent="0.2">
      <c r="A16" s="22" t="s">
        <v>9</v>
      </c>
      <c r="B16" s="23"/>
      <c r="C16" s="23">
        <v>0</v>
      </c>
    </row>
    <row r="17" spans="1:4" x14ac:dyDescent="0.2">
      <c r="A17" s="24"/>
      <c r="B17" s="25"/>
      <c r="C17" s="25">
        <v>0</v>
      </c>
    </row>
    <row r="18" spans="1:4" x14ac:dyDescent="0.2">
      <c r="A18" s="24" t="s">
        <v>10</v>
      </c>
      <c r="B18" s="25"/>
      <c r="C18" s="25">
        <v>0</v>
      </c>
    </row>
    <row r="19" spans="1:4" x14ac:dyDescent="0.2">
      <c r="A19" s="26"/>
      <c r="B19" s="27"/>
      <c r="C19" s="25">
        <v>0</v>
      </c>
    </row>
    <row r="20" spans="1:4" x14ac:dyDescent="0.2">
      <c r="A20" s="28" t="s">
        <v>11</v>
      </c>
      <c r="B20" s="29"/>
      <c r="C20" s="29">
        <v>0</v>
      </c>
    </row>
    <row r="21" spans="1:4" x14ac:dyDescent="0.2">
      <c r="A21" s="19"/>
      <c r="B21" s="30">
        <f>SUM(B16:B20)</f>
        <v>0</v>
      </c>
      <c r="C21" s="21"/>
    </row>
    <row r="22" spans="1:4" x14ac:dyDescent="0.2">
      <c r="A22" s="19"/>
      <c r="B22" s="18"/>
      <c r="C22" s="18"/>
      <c r="D22" s="18"/>
    </row>
    <row r="23" spans="1:4" x14ac:dyDescent="0.2">
      <c r="A23" s="19"/>
      <c r="B23" s="18"/>
      <c r="C23" s="18"/>
      <c r="D23" s="18"/>
    </row>
    <row r="24" spans="1:4" x14ac:dyDescent="0.2">
      <c r="A24" s="17" t="s">
        <v>12</v>
      </c>
      <c r="B24" s="31"/>
      <c r="C24" s="18"/>
      <c r="D24" s="18"/>
    </row>
    <row r="26" spans="1:4" ht="18.75" customHeight="1" x14ac:dyDescent="0.2">
      <c r="A26" s="20" t="s">
        <v>13</v>
      </c>
      <c r="B26" s="21" t="s">
        <v>7</v>
      </c>
      <c r="C26" s="21" t="s">
        <v>14</v>
      </c>
      <c r="D26" s="21" t="s">
        <v>15</v>
      </c>
    </row>
    <row r="27" spans="1:4" x14ac:dyDescent="0.2">
      <c r="A27" s="24" t="s">
        <v>16</v>
      </c>
      <c r="B27" s="25"/>
      <c r="C27" s="25"/>
      <c r="D27" s="25"/>
    </row>
    <row r="28" spans="1:4" x14ac:dyDescent="0.2">
      <c r="A28" s="32" t="s">
        <v>17</v>
      </c>
      <c r="B28" s="25">
        <v>0</v>
      </c>
      <c r="C28" s="25">
        <v>0</v>
      </c>
      <c r="D28" s="25">
        <v>300000</v>
      </c>
    </row>
    <row r="29" spans="1:4" x14ac:dyDescent="0.2">
      <c r="A29" s="32" t="s">
        <v>18</v>
      </c>
      <c r="B29" s="25">
        <v>0</v>
      </c>
      <c r="C29" s="25">
        <v>0</v>
      </c>
      <c r="D29" s="25">
        <v>1300835.8799999999</v>
      </c>
    </row>
    <row r="30" spans="1:4" ht="14.25" customHeight="1" x14ac:dyDescent="0.2">
      <c r="A30" s="24" t="s">
        <v>19</v>
      </c>
      <c r="B30" s="25"/>
      <c r="C30" s="25"/>
      <c r="D30" s="25"/>
    </row>
    <row r="31" spans="1:4" ht="14.25" customHeight="1" x14ac:dyDescent="0.2">
      <c r="A31" s="28"/>
      <c r="B31" s="33"/>
      <c r="C31" s="33"/>
      <c r="D31" s="33"/>
    </row>
    <row r="32" spans="1:4" ht="14.25" customHeight="1" x14ac:dyDescent="0.2">
      <c r="B32" s="30">
        <f>SUM(B27:B31)</f>
        <v>0</v>
      </c>
      <c r="C32" s="30">
        <f>SUM(C27:C31)</f>
        <v>0</v>
      </c>
      <c r="D32" s="30">
        <f>SUM(D27:D31)</f>
        <v>1600835.88</v>
      </c>
    </row>
    <row r="33" spans="1:4" ht="14.25" customHeight="1" x14ac:dyDescent="0.2">
      <c r="B33" s="34"/>
      <c r="C33" s="34"/>
      <c r="D33" s="34"/>
    </row>
    <row r="34" spans="1:4" ht="14.25" customHeight="1" x14ac:dyDescent="0.2"/>
    <row r="35" spans="1:4" ht="23.25" customHeight="1" x14ac:dyDescent="0.2">
      <c r="A35" s="20" t="s">
        <v>20</v>
      </c>
      <c r="B35" s="21" t="s">
        <v>7</v>
      </c>
      <c r="C35" s="21" t="s">
        <v>21</v>
      </c>
      <c r="D35" s="21" t="s">
        <v>22</v>
      </c>
    </row>
    <row r="36" spans="1:4" ht="14.25" customHeight="1" x14ac:dyDescent="0.2">
      <c r="A36" s="24" t="s">
        <v>23</v>
      </c>
      <c r="B36" s="35">
        <f>SUM(B37:B39)</f>
        <v>21273300.760000002</v>
      </c>
      <c r="C36" s="35">
        <f>SUM(C37:C39)</f>
        <v>21273300.760000002</v>
      </c>
      <c r="D36" s="25"/>
    </row>
    <row r="37" spans="1:4" ht="14.25" customHeight="1" x14ac:dyDescent="0.2">
      <c r="A37" s="25" t="s">
        <v>24</v>
      </c>
      <c r="B37" s="36">
        <v>0</v>
      </c>
      <c r="C37" s="37">
        <v>0</v>
      </c>
      <c r="D37" s="25"/>
    </row>
    <row r="38" spans="1:4" ht="14.25" customHeight="1" x14ac:dyDescent="0.2">
      <c r="A38" s="25" t="s">
        <v>25</v>
      </c>
      <c r="B38" s="38">
        <v>0</v>
      </c>
      <c r="C38" s="39">
        <v>0</v>
      </c>
      <c r="D38" s="25"/>
    </row>
    <row r="39" spans="1:4" ht="14.25" customHeight="1" x14ac:dyDescent="0.2">
      <c r="A39" s="32" t="s">
        <v>26</v>
      </c>
      <c r="B39" s="40">
        <v>21273300.760000002</v>
      </c>
      <c r="C39" s="40">
        <v>21273300.760000002</v>
      </c>
      <c r="D39" s="25"/>
    </row>
    <row r="40" spans="1:4" ht="14.25" customHeight="1" x14ac:dyDescent="0.2">
      <c r="A40" s="24" t="s">
        <v>27</v>
      </c>
      <c r="B40" s="41">
        <f>+B41</f>
        <v>12000</v>
      </c>
      <c r="C40" s="42">
        <f>+C41</f>
        <v>12000</v>
      </c>
      <c r="D40" s="25"/>
    </row>
    <row r="41" spans="1:4" ht="14.25" customHeight="1" x14ac:dyDescent="0.2">
      <c r="A41" s="25" t="s">
        <v>28</v>
      </c>
      <c r="B41" s="25">
        <v>12000</v>
      </c>
      <c r="C41" s="43">
        <v>12000</v>
      </c>
      <c r="D41" s="25"/>
    </row>
    <row r="42" spans="1:4" ht="14.25" customHeight="1" x14ac:dyDescent="0.2">
      <c r="A42" s="24" t="s">
        <v>29</v>
      </c>
      <c r="B42" s="41">
        <f>+B43+B44</f>
        <v>2771440.46</v>
      </c>
      <c r="C42" s="42">
        <f>+C43+C44</f>
        <v>2771440.46</v>
      </c>
      <c r="D42" s="25"/>
    </row>
    <row r="43" spans="1:4" ht="14.25" customHeight="1" x14ac:dyDescent="0.2">
      <c r="A43" s="25" t="s">
        <v>30</v>
      </c>
      <c r="B43" s="25">
        <v>178876.63</v>
      </c>
      <c r="C43" s="44">
        <v>178876.63</v>
      </c>
      <c r="D43" s="25"/>
    </row>
    <row r="44" spans="1:4" ht="14.25" customHeight="1" x14ac:dyDescent="0.2">
      <c r="A44" s="29" t="s">
        <v>31</v>
      </c>
      <c r="B44" s="45">
        <v>2592563.83</v>
      </c>
      <c r="C44" s="43">
        <v>2592563.83</v>
      </c>
      <c r="D44" s="25"/>
    </row>
    <row r="45" spans="1:4" ht="14.25" customHeight="1" x14ac:dyDescent="0.2">
      <c r="B45" s="30">
        <f>+B36+B40+B42</f>
        <v>24056741.220000003</v>
      </c>
      <c r="C45" s="30">
        <f>+C36+C40+C42</f>
        <v>24056741.220000003</v>
      </c>
      <c r="D45" s="21">
        <f>SUM(D35:D41)</f>
        <v>0</v>
      </c>
    </row>
    <row r="46" spans="1:4" ht="14.25" customHeight="1" x14ac:dyDescent="0.2">
      <c r="B46" s="46"/>
      <c r="C46" s="46"/>
      <c r="D46" s="46"/>
    </row>
    <row r="47" spans="1:4" ht="14.25" customHeight="1" x14ac:dyDescent="0.2">
      <c r="B47" s="46"/>
      <c r="C47" s="46"/>
      <c r="D47" s="46"/>
    </row>
    <row r="48" spans="1:4" ht="14.25" customHeight="1" x14ac:dyDescent="0.2">
      <c r="A48" s="17" t="s">
        <v>32</v>
      </c>
    </row>
    <row r="49" spans="1:4" ht="14.25" customHeight="1" x14ac:dyDescent="0.2">
      <c r="A49" s="47"/>
    </row>
    <row r="50" spans="1:4" ht="24" customHeight="1" x14ac:dyDescent="0.2">
      <c r="A50" s="20" t="s">
        <v>33</v>
      </c>
      <c r="B50" s="21" t="s">
        <v>7</v>
      </c>
      <c r="C50" s="21" t="s">
        <v>34</v>
      </c>
    </row>
    <row r="51" spans="1:4" ht="14.25" customHeight="1" x14ac:dyDescent="0.2">
      <c r="A51" s="22" t="s">
        <v>35</v>
      </c>
      <c r="B51" s="23"/>
      <c r="C51" s="23">
        <v>0</v>
      </c>
    </row>
    <row r="52" spans="1:4" ht="14.25" customHeight="1" x14ac:dyDescent="0.2">
      <c r="A52" s="24"/>
      <c r="B52" s="25"/>
      <c r="C52" s="25">
        <v>0</v>
      </c>
    </row>
    <row r="53" spans="1:4" ht="14.25" customHeight="1" x14ac:dyDescent="0.2">
      <c r="A53" s="24" t="s">
        <v>36</v>
      </c>
      <c r="B53" s="25"/>
      <c r="C53" s="25"/>
    </row>
    <row r="54" spans="1:4" ht="14.25" customHeight="1" x14ac:dyDescent="0.2">
      <c r="A54" s="28"/>
      <c r="B54" s="29"/>
      <c r="C54" s="29">
        <v>0</v>
      </c>
    </row>
    <row r="55" spans="1:4" ht="14.25" customHeight="1" x14ac:dyDescent="0.2">
      <c r="A55" s="48"/>
      <c r="B55" s="21">
        <f>SUM(B50:B54)</f>
        <v>0</v>
      </c>
      <c r="C55" s="21"/>
    </row>
    <row r="56" spans="1:4" ht="14.25" customHeight="1" x14ac:dyDescent="0.2">
      <c r="A56" s="48"/>
      <c r="B56" s="49"/>
      <c r="C56" s="49"/>
      <c r="D56" s="49"/>
    </row>
    <row r="57" spans="1:4" ht="9.75" customHeight="1" x14ac:dyDescent="0.2">
      <c r="A57" s="48"/>
      <c r="B57" s="49"/>
      <c r="C57" s="49"/>
      <c r="D57" s="49"/>
    </row>
    <row r="58" spans="1:4" ht="14.25" customHeight="1" x14ac:dyDescent="0.2">
      <c r="A58" s="17" t="s">
        <v>37</v>
      </c>
    </row>
    <row r="59" spans="1:4" ht="14.25" customHeight="1" x14ac:dyDescent="0.2">
      <c r="A59" s="47"/>
    </row>
    <row r="60" spans="1:4" ht="27.75" customHeight="1" x14ac:dyDescent="0.2">
      <c r="A60" s="20" t="s">
        <v>38</v>
      </c>
      <c r="B60" s="21" t="s">
        <v>7</v>
      </c>
      <c r="C60" s="21" t="s">
        <v>8</v>
      </c>
      <c r="D60" s="50" t="s">
        <v>39</v>
      </c>
    </row>
    <row r="61" spans="1:4" ht="14.25" customHeight="1" x14ac:dyDescent="0.2">
      <c r="A61" s="51" t="s">
        <v>40</v>
      </c>
      <c r="B61" s="52"/>
      <c r="C61" s="23">
        <v>0</v>
      </c>
      <c r="D61" s="53">
        <v>0</v>
      </c>
    </row>
    <row r="62" spans="1:4" ht="14.25" customHeight="1" x14ac:dyDescent="0.2">
      <c r="A62" s="51"/>
      <c r="B62" s="54"/>
      <c r="C62" s="25">
        <v>0</v>
      </c>
      <c r="D62" s="43">
        <v>0</v>
      </c>
    </row>
    <row r="63" spans="1:4" ht="14.25" customHeight="1" x14ac:dyDescent="0.2">
      <c r="A63" s="51"/>
      <c r="B63" s="54"/>
      <c r="C63" s="25">
        <v>0</v>
      </c>
      <c r="D63" s="43">
        <v>0</v>
      </c>
    </row>
    <row r="64" spans="1:4" ht="14.25" customHeight="1" x14ac:dyDescent="0.2">
      <c r="A64" s="55"/>
      <c r="B64" s="56"/>
      <c r="C64" s="29">
        <v>0</v>
      </c>
      <c r="D64" s="57">
        <v>0</v>
      </c>
    </row>
    <row r="65" spans="1:4" ht="15" customHeight="1" x14ac:dyDescent="0.2">
      <c r="A65" s="48"/>
      <c r="B65" s="21">
        <f>SUM(B60:B64)</f>
        <v>0</v>
      </c>
      <c r="C65" s="58">
        <v>0</v>
      </c>
      <c r="D65" s="59">
        <v>0</v>
      </c>
    </row>
    <row r="66" spans="1:4" x14ac:dyDescent="0.2">
      <c r="A66" s="48"/>
      <c r="B66" s="60"/>
      <c r="C66" s="60"/>
      <c r="D66" s="60"/>
    </row>
    <row r="67" spans="1:4" x14ac:dyDescent="0.2">
      <c r="A67" s="48"/>
      <c r="B67" s="60"/>
      <c r="C67" s="60"/>
      <c r="D67" s="60"/>
    </row>
    <row r="68" spans="1:4" x14ac:dyDescent="0.2">
      <c r="A68" s="48"/>
      <c r="B68" s="60"/>
      <c r="C68" s="60"/>
      <c r="D68" s="60"/>
    </row>
    <row r="69" spans="1:4" ht="26.25" customHeight="1" x14ac:dyDescent="0.2">
      <c r="A69" s="20" t="s">
        <v>41</v>
      </c>
      <c r="B69" s="21" t="s">
        <v>7</v>
      </c>
      <c r="C69" s="21" t="s">
        <v>8</v>
      </c>
      <c r="D69" s="60"/>
    </row>
    <row r="70" spans="1:4" x14ac:dyDescent="0.2">
      <c r="A70" s="22" t="s">
        <v>42</v>
      </c>
      <c r="B70" s="43"/>
      <c r="C70" s="25">
        <v>0</v>
      </c>
      <c r="D70" s="60"/>
    </row>
    <row r="71" spans="1:4" x14ac:dyDescent="0.2">
      <c r="A71" s="28"/>
      <c r="B71" s="43"/>
      <c r="C71" s="25">
        <v>0</v>
      </c>
      <c r="D71" s="60"/>
    </row>
    <row r="72" spans="1:4" ht="16.5" customHeight="1" x14ac:dyDescent="0.2">
      <c r="A72" s="48"/>
      <c r="B72" s="21">
        <f>SUM(B70:B71)</f>
        <v>0</v>
      </c>
      <c r="C72" s="21"/>
      <c r="D72" s="60"/>
    </row>
    <row r="73" spans="1:4" x14ac:dyDescent="0.2">
      <c r="A73" s="48"/>
      <c r="B73" s="60"/>
      <c r="C73" s="60"/>
      <c r="D73" s="60"/>
    </row>
    <row r="74" spans="1:4" x14ac:dyDescent="0.2">
      <c r="A74" s="48"/>
      <c r="B74" s="60"/>
      <c r="C74" s="60"/>
      <c r="D74" s="60"/>
    </row>
    <row r="75" spans="1:4" x14ac:dyDescent="0.2">
      <c r="A75" s="17" t="s">
        <v>43</v>
      </c>
    </row>
    <row r="77" spans="1:4" ht="24" customHeight="1" x14ac:dyDescent="0.2">
      <c r="A77" s="20" t="s">
        <v>44</v>
      </c>
      <c r="B77" s="21" t="s">
        <v>45</v>
      </c>
      <c r="C77" s="21" t="s">
        <v>46</v>
      </c>
      <c r="D77" s="21" t="s">
        <v>47</v>
      </c>
    </row>
    <row r="78" spans="1:4" x14ac:dyDescent="0.2">
      <c r="A78" s="22" t="s">
        <v>48</v>
      </c>
      <c r="B78" s="41">
        <f>SUM(B79:B90)</f>
        <v>257024388.91</v>
      </c>
      <c r="C78" s="41">
        <f>SUM(C79:C90)</f>
        <v>280538859.31</v>
      </c>
      <c r="D78" s="41">
        <f>+C78-B78</f>
        <v>23514470.400000006</v>
      </c>
    </row>
    <row r="79" spans="1:4" x14ac:dyDescent="0.2">
      <c r="A79" s="32" t="s">
        <v>49</v>
      </c>
      <c r="B79" s="61">
        <v>14000000</v>
      </c>
      <c r="C79" s="61">
        <v>14000000</v>
      </c>
      <c r="D79" s="25">
        <f>+C79-B79</f>
        <v>0</v>
      </c>
    </row>
    <row r="80" spans="1:4" x14ac:dyDescent="0.2">
      <c r="A80" s="32" t="s">
        <v>50</v>
      </c>
      <c r="B80" s="61">
        <v>74737729.200000003</v>
      </c>
      <c r="C80" s="61">
        <v>74737729.200000003</v>
      </c>
      <c r="D80" s="25">
        <f t="shared" ref="D80:D90" si="0">+C80-B80</f>
        <v>0</v>
      </c>
    </row>
    <row r="81" spans="1:4" x14ac:dyDescent="0.2">
      <c r="A81" s="32" t="s">
        <v>51</v>
      </c>
      <c r="B81" s="61">
        <v>558272.79</v>
      </c>
      <c r="C81" s="61">
        <v>558272.79</v>
      </c>
      <c r="D81" s="25">
        <f t="shared" si="0"/>
        <v>0</v>
      </c>
    </row>
    <row r="82" spans="1:4" x14ac:dyDescent="0.2">
      <c r="A82" s="32" t="s">
        <v>52</v>
      </c>
      <c r="B82" s="61">
        <v>27419166.670000002</v>
      </c>
      <c r="C82" s="61">
        <v>27419166.670000002</v>
      </c>
      <c r="D82" s="25">
        <f t="shared" si="0"/>
        <v>0</v>
      </c>
    </row>
    <row r="83" spans="1:4" x14ac:dyDescent="0.2">
      <c r="A83" s="32" t="s">
        <v>53</v>
      </c>
      <c r="B83" s="61">
        <v>53597229.07</v>
      </c>
      <c r="C83" s="61">
        <v>53597229.07</v>
      </c>
      <c r="D83" s="25">
        <f t="shared" si="0"/>
        <v>0</v>
      </c>
    </row>
    <row r="84" spans="1:4" x14ac:dyDescent="0.2">
      <c r="A84" s="32" t="s">
        <v>54</v>
      </c>
      <c r="B84" s="61">
        <v>65596520.009999998</v>
      </c>
      <c r="C84" s="61">
        <v>89110990.409999996</v>
      </c>
      <c r="D84" s="25">
        <f>+C84-B84</f>
        <v>23514470.399999999</v>
      </c>
    </row>
    <row r="85" spans="1:4" x14ac:dyDescent="0.2">
      <c r="A85" s="32" t="s">
        <v>55</v>
      </c>
      <c r="B85" s="61">
        <v>233474.09</v>
      </c>
      <c r="C85" s="61">
        <v>233474.09</v>
      </c>
      <c r="D85" s="25">
        <f t="shared" si="0"/>
        <v>0</v>
      </c>
    </row>
    <row r="86" spans="1:4" x14ac:dyDescent="0.2">
      <c r="A86" s="32" t="s">
        <v>56</v>
      </c>
      <c r="B86" s="61">
        <v>3061800.7</v>
      </c>
      <c r="C86" s="61">
        <v>3061800.7</v>
      </c>
      <c r="D86" s="25">
        <f t="shared" si="0"/>
        <v>0</v>
      </c>
    </row>
    <row r="87" spans="1:4" x14ac:dyDescent="0.2">
      <c r="A87" s="32" t="s">
        <v>57</v>
      </c>
      <c r="B87" s="61">
        <v>10318612.109999999</v>
      </c>
      <c r="C87" s="61">
        <v>10318612.109999999</v>
      </c>
      <c r="D87" s="25">
        <f t="shared" si="0"/>
        <v>0</v>
      </c>
    </row>
    <row r="88" spans="1:4" x14ac:dyDescent="0.2">
      <c r="A88" s="32" t="s">
        <v>58</v>
      </c>
      <c r="B88" s="61">
        <v>2903995.82</v>
      </c>
      <c r="C88" s="61">
        <v>2903995.82</v>
      </c>
      <c r="D88" s="25">
        <f t="shared" si="0"/>
        <v>0</v>
      </c>
    </row>
    <row r="89" spans="1:4" x14ac:dyDescent="0.2">
      <c r="A89" s="32" t="s">
        <v>59</v>
      </c>
      <c r="B89" s="61">
        <v>2861415.3</v>
      </c>
      <c r="C89" s="61">
        <v>2861415.3</v>
      </c>
      <c r="D89" s="25">
        <f t="shared" si="0"/>
        <v>0</v>
      </c>
    </row>
    <row r="90" spans="1:4" x14ac:dyDescent="0.2">
      <c r="A90" s="32" t="s">
        <v>60</v>
      </c>
      <c r="B90" s="61">
        <v>1736173.15</v>
      </c>
      <c r="C90" s="61">
        <v>1736173.15</v>
      </c>
      <c r="D90" s="25">
        <f t="shared" si="0"/>
        <v>0</v>
      </c>
    </row>
    <row r="91" spans="1:4" x14ac:dyDescent="0.2">
      <c r="A91" s="24" t="s">
        <v>61</v>
      </c>
      <c r="B91" s="41">
        <f>SUM(B92:B127)</f>
        <v>113834690.48999999</v>
      </c>
      <c r="C91" s="41">
        <f t="shared" ref="C91" si="1">SUM(C92:C127)</f>
        <v>116442403.83999999</v>
      </c>
      <c r="D91" s="41">
        <f>+C91-B91</f>
        <v>2607713.349999994</v>
      </c>
    </row>
    <row r="92" spans="1:4" x14ac:dyDescent="0.2">
      <c r="A92" s="32" t="s">
        <v>62</v>
      </c>
      <c r="B92" s="27">
        <v>7821262.8300000001</v>
      </c>
      <c r="C92" s="62">
        <v>8039754.6299999999</v>
      </c>
      <c r="D92" s="25">
        <f>+B92-C92</f>
        <v>-218491.79999999981</v>
      </c>
    </row>
    <row r="93" spans="1:4" x14ac:dyDescent="0.2">
      <c r="A93" s="32" t="s">
        <v>63</v>
      </c>
      <c r="B93" s="25">
        <v>8982534.0700000003</v>
      </c>
      <c r="C93" s="62">
        <v>8982534.0700000003</v>
      </c>
      <c r="D93" s="25">
        <f t="shared" ref="D93:D127" si="2">+B93-C93</f>
        <v>0</v>
      </c>
    </row>
    <row r="94" spans="1:4" x14ac:dyDescent="0.2">
      <c r="A94" s="32" t="s">
        <v>64</v>
      </c>
      <c r="B94" s="25">
        <v>1415409.58</v>
      </c>
      <c r="C94" s="62">
        <v>1415409.58</v>
      </c>
      <c r="D94" s="25">
        <f t="shared" si="2"/>
        <v>0</v>
      </c>
    </row>
    <row r="95" spans="1:4" x14ac:dyDescent="0.2">
      <c r="A95" s="32" t="s">
        <v>65</v>
      </c>
      <c r="B95" s="25">
        <v>16371117.75</v>
      </c>
      <c r="C95" s="62">
        <v>17832168.41</v>
      </c>
      <c r="D95" s="25">
        <f t="shared" si="2"/>
        <v>-1461050.6600000001</v>
      </c>
    </row>
    <row r="96" spans="1:4" x14ac:dyDescent="0.2">
      <c r="A96" s="32" t="s">
        <v>66</v>
      </c>
      <c r="B96" s="25">
        <v>6723984.9100000001</v>
      </c>
      <c r="C96" s="62">
        <v>6723984.9100000001</v>
      </c>
      <c r="D96" s="25">
        <f t="shared" si="2"/>
        <v>0</v>
      </c>
    </row>
    <row r="97" spans="1:4" x14ac:dyDescent="0.2">
      <c r="A97" s="32" t="s">
        <v>67</v>
      </c>
      <c r="B97" s="25">
        <v>1202718.3400000001</v>
      </c>
      <c r="C97" s="62">
        <v>1202718.3400000001</v>
      </c>
      <c r="D97" s="25">
        <f t="shared" si="2"/>
        <v>0</v>
      </c>
    </row>
    <row r="98" spans="1:4" x14ac:dyDescent="0.2">
      <c r="A98" s="32" t="s">
        <v>68</v>
      </c>
      <c r="B98" s="25">
        <v>1465361.33</v>
      </c>
      <c r="C98" s="62">
        <v>1465361.33</v>
      </c>
      <c r="D98" s="25">
        <f t="shared" si="2"/>
        <v>0</v>
      </c>
    </row>
    <row r="99" spans="1:4" x14ac:dyDescent="0.2">
      <c r="A99" s="32" t="s">
        <v>69</v>
      </c>
      <c r="B99" s="25">
        <v>3475365.82</v>
      </c>
      <c r="C99" s="62">
        <v>3475365.82</v>
      </c>
      <c r="D99" s="25">
        <f t="shared" si="2"/>
        <v>0</v>
      </c>
    </row>
    <row r="100" spans="1:4" x14ac:dyDescent="0.2">
      <c r="A100" s="32" t="s">
        <v>70</v>
      </c>
      <c r="B100" s="25">
        <v>518434.34</v>
      </c>
      <c r="C100" s="62">
        <v>518434.34</v>
      </c>
      <c r="D100" s="25">
        <f t="shared" si="2"/>
        <v>0</v>
      </c>
    </row>
    <row r="101" spans="1:4" x14ac:dyDescent="0.2">
      <c r="A101" s="32" t="s">
        <v>71</v>
      </c>
      <c r="B101" s="25">
        <v>158711.84</v>
      </c>
      <c r="C101" s="62">
        <v>158711.84</v>
      </c>
      <c r="D101" s="25">
        <f t="shared" si="2"/>
        <v>0</v>
      </c>
    </row>
    <row r="102" spans="1:4" x14ac:dyDescent="0.2">
      <c r="A102" s="32" t="s">
        <v>72</v>
      </c>
      <c r="B102" s="25">
        <v>327400.15000000002</v>
      </c>
      <c r="C102" s="62">
        <v>327400.15000000002</v>
      </c>
      <c r="D102" s="25">
        <f t="shared" si="2"/>
        <v>0</v>
      </c>
    </row>
    <row r="103" spans="1:4" x14ac:dyDescent="0.2">
      <c r="A103" s="32" t="s">
        <v>73</v>
      </c>
      <c r="B103" s="25">
        <v>4877894.38</v>
      </c>
      <c r="C103" s="62">
        <v>4877894.38</v>
      </c>
      <c r="D103" s="25">
        <f t="shared" si="2"/>
        <v>0</v>
      </c>
    </row>
    <row r="104" spans="1:4" x14ac:dyDescent="0.2">
      <c r="A104" s="32" t="s">
        <v>74</v>
      </c>
      <c r="B104" s="25">
        <v>5661114.0800000001</v>
      </c>
      <c r="C104" s="62">
        <v>5892776.6900000004</v>
      </c>
      <c r="D104" s="25">
        <f t="shared" si="2"/>
        <v>-231662.61000000034</v>
      </c>
    </row>
    <row r="105" spans="1:4" x14ac:dyDescent="0.2">
      <c r="A105" s="32" t="s">
        <v>75</v>
      </c>
      <c r="B105" s="25">
        <v>689803.84</v>
      </c>
      <c r="C105" s="62">
        <v>689803.84</v>
      </c>
      <c r="D105" s="25">
        <f t="shared" si="2"/>
        <v>0</v>
      </c>
    </row>
    <row r="106" spans="1:4" x14ac:dyDescent="0.2">
      <c r="A106" s="32" t="s">
        <v>76</v>
      </c>
      <c r="B106" s="25">
        <v>194816.54</v>
      </c>
      <c r="C106" s="62">
        <v>194816.54</v>
      </c>
      <c r="D106" s="25">
        <f t="shared" si="2"/>
        <v>0</v>
      </c>
    </row>
    <row r="107" spans="1:4" x14ac:dyDescent="0.2">
      <c r="A107" s="32" t="s">
        <v>77</v>
      </c>
      <c r="B107" s="25">
        <v>3614882.64</v>
      </c>
      <c r="C107" s="62">
        <v>3968282.64</v>
      </c>
      <c r="D107" s="25">
        <f t="shared" si="2"/>
        <v>-353400</v>
      </c>
    </row>
    <row r="108" spans="1:4" x14ac:dyDescent="0.2">
      <c r="A108" s="32" t="s">
        <v>78</v>
      </c>
      <c r="B108" s="25">
        <v>3462754</v>
      </c>
      <c r="C108" s="62">
        <v>3462754</v>
      </c>
      <c r="D108" s="25">
        <f t="shared" si="2"/>
        <v>0</v>
      </c>
    </row>
    <row r="109" spans="1:4" x14ac:dyDescent="0.2">
      <c r="A109" s="32" t="s">
        <v>79</v>
      </c>
      <c r="B109" s="25">
        <v>5478.26</v>
      </c>
      <c r="C109" s="62">
        <v>5478.26</v>
      </c>
      <c r="D109" s="25">
        <f t="shared" si="2"/>
        <v>0</v>
      </c>
    </row>
    <row r="110" spans="1:4" x14ac:dyDescent="0.2">
      <c r="A110" s="32" t="s">
        <v>80</v>
      </c>
      <c r="B110" s="25">
        <v>345786.09</v>
      </c>
      <c r="C110" s="62">
        <v>345786.09</v>
      </c>
      <c r="D110" s="25">
        <f t="shared" si="2"/>
        <v>0</v>
      </c>
    </row>
    <row r="111" spans="1:4" x14ac:dyDescent="0.2">
      <c r="A111" s="32" t="s">
        <v>81</v>
      </c>
      <c r="B111" s="25">
        <v>28155</v>
      </c>
      <c r="C111" s="62">
        <v>28155</v>
      </c>
      <c r="D111" s="25">
        <f t="shared" si="2"/>
        <v>0</v>
      </c>
    </row>
    <row r="112" spans="1:4" x14ac:dyDescent="0.2">
      <c r="A112" s="32" t="s">
        <v>82</v>
      </c>
      <c r="B112" s="25">
        <v>225354.35</v>
      </c>
      <c r="C112" s="62">
        <v>225354.35</v>
      </c>
      <c r="D112" s="25">
        <f t="shared" si="2"/>
        <v>0</v>
      </c>
    </row>
    <row r="113" spans="1:4" x14ac:dyDescent="0.2">
      <c r="A113" s="32" t="s">
        <v>83</v>
      </c>
      <c r="B113" s="25">
        <v>12586</v>
      </c>
      <c r="C113" s="62">
        <v>12586</v>
      </c>
      <c r="D113" s="25">
        <f t="shared" si="2"/>
        <v>0</v>
      </c>
    </row>
    <row r="114" spans="1:4" x14ac:dyDescent="0.2">
      <c r="A114" s="32" t="s">
        <v>84</v>
      </c>
      <c r="B114" s="25">
        <v>98083.34</v>
      </c>
      <c r="C114" s="62">
        <v>98083.34</v>
      </c>
      <c r="D114" s="25">
        <f t="shared" si="2"/>
        <v>0</v>
      </c>
    </row>
    <row r="115" spans="1:4" x14ac:dyDescent="0.2">
      <c r="A115" s="32" t="s">
        <v>85</v>
      </c>
      <c r="B115" s="25">
        <v>11405376.789999999</v>
      </c>
      <c r="C115" s="62">
        <v>11405376.789999999</v>
      </c>
      <c r="D115" s="25">
        <f t="shared" si="2"/>
        <v>0</v>
      </c>
    </row>
    <row r="116" spans="1:4" x14ac:dyDescent="0.2">
      <c r="A116" s="32" t="s">
        <v>86</v>
      </c>
      <c r="B116" s="25">
        <v>24142080.989999998</v>
      </c>
      <c r="C116" s="62">
        <v>24142080.989999998</v>
      </c>
      <c r="D116" s="25">
        <f t="shared" si="2"/>
        <v>0</v>
      </c>
    </row>
    <row r="117" spans="1:4" x14ac:dyDescent="0.2">
      <c r="A117" s="32" t="s">
        <v>87</v>
      </c>
      <c r="B117" s="25">
        <v>19995</v>
      </c>
      <c r="C117" s="62">
        <v>19995</v>
      </c>
      <c r="D117" s="25">
        <f t="shared" si="2"/>
        <v>0</v>
      </c>
    </row>
    <row r="118" spans="1:4" x14ac:dyDescent="0.2">
      <c r="A118" s="32" t="s">
        <v>88</v>
      </c>
      <c r="B118" s="25">
        <v>239303.76</v>
      </c>
      <c r="C118" s="62">
        <v>239303.76</v>
      </c>
      <c r="D118" s="25">
        <f t="shared" si="2"/>
        <v>0</v>
      </c>
    </row>
    <row r="119" spans="1:4" x14ac:dyDescent="0.2">
      <c r="A119" s="32" t="s">
        <v>89</v>
      </c>
      <c r="B119" s="25">
        <v>1264849.8500000001</v>
      </c>
      <c r="C119" s="62">
        <v>1264849.8500000001</v>
      </c>
      <c r="D119" s="25">
        <f t="shared" si="2"/>
        <v>0</v>
      </c>
    </row>
    <row r="120" spans="1:4" x14ac:dyDescent="0.2">
      <c r="A120" s="32" t="s">
        <v>90</v>
      </c>
      <c r="B120" s="25">
        <v>361324.21</v>
      </c>
      <c r="C120" s="62">
        <v>361324.21</v>
      </c>
      <c r="D120" s="25">
        <f t="shared" si="2"/>
        <v>0</v>
      </c>
    </row>
    <row r="121" spans="1:4" x14ac:dyDescent="0.2">
      <c r="A121" s="32" t="s">
        <v>91</v>
      </c>
      <c r="B121" s="25">
        <v>2317282.7599999998</v>
      </c>
      <c r="C121" s="62">
        <v>2317282.7599999998</v>
      </c>
      <c r="D121" s="25">
        <f t="shared" si="2"/>
        <v>0</v>
      </c>
    </row>
    <row r="122" spans="1:4" x14ac:dyDescent="0.2">
      <c r="A122" s="32" t="s">
        <v>92</v>
      </c>
      <c r="B122" s="25">
        <v>491146.17</v>
      </c>
      <c r="C122" s="62">
        <v>491146.17</v>
      </c>
      <c r="D122" s="25">
        <f t="shared" si="2"/>
        <v>0</v>
      </c>
    </row>
    <row r="123" spans="1:4" x14ac:dyDescent="0.2">
      <c r="A123" s="32" t="s">
        <v>93</v>
      </c>
      <c r="B123" s="25">
        <v>1768893.85</v>
      </c>
      <c r="C123" s="62">
        <v>1786506.13</v>
      </c>
      <c r="D123" s="25">
        <f t="shared" si="2"/>
        <v>-17612.279999999795</v>
      </c>
    </row>
    <row r="124" spans="1:4" x14ac:dyDescent="0.2">
      <c r="A124" s="32" t="s">
        <v>94</v>
      </c>
      <c r="B124" s="25">
        <v>266078.83</v>
      </c>
      <c r="C124" s="62">
        <v>266078.83</v>
      </c>
      <c r="D124" s="25">
        <f t="shared" si="2"/>
        <v>0</v>
      </c>
    </row>
    <row r="125" spans="1:4" x14ac:dyDescent="0.2">
      <c r="A125" s="32" t="s">
        <v>95</v>
      </c>
      <c r="B125" s="25">
        <v>3754583.78</v>
      </c>
      <c r="C125" s="62">
        <v>4080079.78</v>
      </c>
      <c r="D125" s="25">
        <f t="shared" si="2"/>
        <v>-325496</v>
      </c>
    </row>
    <row r="126" spans="1:4" x14ac:dyDescent="0.2">
      <c r="A126" s="32" t="s">
        <v>96</v>
      </c>
      <c r="B126" s="25">
        <v>104765.02</v>
      </c>
      <c r="C126" s="62">
        <v>104765.02</v>
      </c>
      <c r="D126" s="25">
        <f t="shared" si="2"/>
        <v>0</v>
      </c>
    </row>
    <row r="127" spans="1:4" x14ac:dyDescent="0.2">
      <c r="A127" s="32" t="s">
        <v>97</v>
      </c>
      <c r="B127" s="25">
        <v>20000</v>
      </c>
      <c r="C127" s="62">
        <v>20000</v>
      </c>
      <c r="D127" s="25">
        <f t="shared" si="2"/>
        <v>0</v>
      </c>
    </row>
    <row r="128" spans="1:4" x14ac:dyDescent="0.2">
      <c r="A128" s="24" t="s">
        <v>98</v>
      </c>
      <c r="B128" s="63">
        <f>SUM(B129:B150)</f>
        <v>-81578289.290000036</v>
      </c>
      <c r="C128" s="63">
        <f t="shared" ref="C128" si="3">SUM(C129:C150)</f>
        <v>-81578289.290000036</v>
      </c>
      <c r="D128" s="63">
        <f>+C128-B128</f>
        <v>0</v>
      </c>
    </row>
    <row r="129" spans="1:4" x14ac:dyDescent="0.2">
      <c r="A129" s="32" t="s">
        <v>99</v>
      </c>
      <c r="B129" s="25">
        <v>-10915576.9</v>
      </c>
      <c r="C129" s="25">
        <v>-10915576.9</v>
      </c>
      <c r="D129" s="25">
        <f>+C129-B129</f>
        <v>0</v>
      </c>
    </row>
    <row r="130" spans="1:4" x14ac:dyDescent="0.2">
      <c r="A130" s="32" t="s">
        <v>100</v>
      </c>
      <c r="B130" s="25">
        <v>-1016608.58</v>
      </c>
      <c r="C130" s="25">
        <v>-1016608.58</v>
      </c>
      <c r="D130" s="25">
        <f t="shared" ref="D130:D150" si="4">+C130-B130</f>
        <v>0</v>
      </c>
    </row>
    <row r="131" spans="1:4" x14ac:dyDescent="0.2">
      <c r="A131" s="32" t="s">
        <v>101</v>
      </c>
      <c r="B131" s="25">
        <v>-19470058.66</v>
      </c>
      <c r="C131" s="25">
        <v>-19470058.66</v>
      </c>
      <c r="D131" s="25">
        <f t="shared" si="4"/>
        <v>0</v>
      </c>
    </row>
    <row r="132" spans="1:4" x14ac:dyDescent="0.2">
      <c r="A132" s="32" t="s">
        <v>102</v>
      </c>
      <c r="B132" s="25">
        <v>-1797506.92</v>
      </c>
      <c r="C132" s="25">
        <v>-1797506.92</v>
      </c>
      <c r="D132" s="25">
        <f t="shared" si="4"/>
        <v>0</v>
      </c>
    </row>
    <row r="133" spans="1:4" x14ac:dyDescent="0.2">
      <c r="A133" s="32" t="s">
        <v>103</v>
      </c>
      <c r="B133" s="25">
        <v>-857362.82</v>
      </c>
      <c r="C133" s="25">
        <v>-857362.82</v>
      </c>
      <c r="D133" s="25">
        <f t="shared" si="4"/>
        <v>0</v>
      </c>
    </row>
    <row r="134" spans="1:4" x14ac:dyDescent="0.2">
      <c r="A134" s="32" t="s">
        <v>104</v>
      </c>
      <c r="B134" s="25">
        <v>-37753.339999999997</v>
      </c>
      <c r="C134" s="25">
        <v>-37753.339999999997</v>
      </c>
      <c r="D134" s="25">
        <f t="shared" si="4"/>
        <v>0</v>
      </c>
    </row>
    <row r="135" spans="1:4" x14ac:dyDescent="0.2">
      <c r="A135" s="32" t="s">
        <v>105</v>
      </c>
      <c r="B135" s="25">
        <v>-75220.84</v>
      </c>
      <c r="C135" s="25">
        <v>-75220.84</v>
      </c>
      <c r="D135" s="25">
        <f t="shared" si="4"/>
        <v>0</v>
      </c>
    </row>
    <row r="136" spans="1:4" x14ac:dyDescent="0.2">
      <c r="A136" s="32" t="s">
        <v>106</v>
      </c>
      <c r="B136" s="25">
        <v>-5013553.43</v>
      </c>
      <c r="C136" s="25">
        <v>-5013553.43</v>
      </c>
      <c r="D136" s="25">
        <f t="shared" si="4"/>
        <v>0</v>
      </c>
    </row>
    <row r="137" spans="1:4" x14ac:dyDescent="0.2">
      <c r="A137" s="32" t="s">
        <v>107</v>
      </c>
      <c r="B137" s="25">
        <v>-2151507.92</v>
      </c>
      <c r="C137" s="25">
        <v>-2151507.92</v>
      </c>
      <c r="D137" s="25">
        <f t="shared" si="4"/>
        <v>0</v>
      </c>
    </row>
    <row r="138" spans="1:4" x14ac:dyDescent="0.2">
      <c r="A138" s="32" t="s">
        <v>108</v>
      </c>
      <c r="B138" s="25">
        <v>-151506.54</v>
      </c>
      <c r="C138" s="25">
        <v>-151506.54</v>
      </c>
      <c r="D138" s="25">
        <f t="shared" si="4"/>
        <v>0</v>
      </c>
    </row>
    <row r="139" spans="1:4" x14ac:dyDescent="0.2">
      <c r="A139" s="32" t="s">
        <v>109</v>
      </c>
      <c r="B139" s="25">
        <v>-5254636.6399999997</v>
      </c>
      <c r="C139" s="25">
        <v>-5254636.6399999997</v>
      </c>
      <c r="D139" s="25">
        <f t="shared" si="4"/>
        <v>0</v>
      </c>
    </row>
    <row r="140" spans="1:4" x14ac:dyDescent="0.2">
      <c r="A140" s="32" t="s">
        <v>110</v>
      </c>
      <c r="B140" s="25">
        <v>-5478.26</v>
      </c>
      <c r="C140" s="25">
        <v>-5478.26</v>
      </c>
      <c r="D140" s="25">
        <f t="shared" si="4"/>
        <v>0</v>
      </c>
    </row>
    <row r="141" spans="1:4" x14ac:dyDescent="0.2">
      <c r="A141" s="32" t="s">
        <v>111</v>
      </c>
      <c r="B141" s="25">
        <v>-248276.09</v>
      </c>
      <c r="C141" s="25">
        <v>-248276.09</v>
      </c>
      <c r="D141" s="25">
        <f t="shared" si="4"/>
        <v>0</v>
      </c>
    </row>
    <row r="142" spans="1:4" x14ac:dyDescent="0.2">
      <c r="A142" s="32" t="s">
        <v>112</v>
      </c>
      <c r="B142" s="25">
        <v>-11852</v>
      </c>
      <c r="C142" s="25">
        <v>-11852</v>
      </c>
      <c r="D142" s="25">
        <f t="shared" si="4"/>
        <v>0</v>
      </c>
    </row>
    <row r="143" spans="1:4" x14ac:dyDescent="0.2">
      <c r="A143" s="32" t="s">
        <v>113</v>
      </c>
      <c r="B143" s="25">
        <v>-98083.34</v>
      </c>
      <c r="C143" s="25">
        <v>-98083.34</v>
      </c>
      <c r="D143" s="25">
        <f t="shared" si="4"/>
        <v>0</v>
      </c>
    </row>
    <row r="144" spans="1:4" x14ac:dyDescent="0.2">
      <c r="A144" s="32" t="s">
        <v>114</v>
      </c>
      <c r="B144" s="25">
        <v>-30070504.780000001</v>
      </c>
      <c r="C144" s="25">
        <v>-30070504.780000001</v>
      </c>
      <c r="D144" s="25">
        <f t="shared" si="4"/>
        <v>0</v>
      </c>
    </row>
    <row r="145" spans="1:4" x14ac:dyDescent="0.2">
      <c r="A145" s="32" t="s">
        <v>115</v>
      </c>
      <c r="B145" s="25">
        <v>-11248</v>
      </c>
      <c r="C145" s="25">
        <v>-11248</v>
      </c>
      <c r="D145" s="25">
        <f t="shared" si="4"/>
        <v>0</v>
      </c>
    </row>
    <row r="146" spans="1:4" x14ac:dyDescent="0.2">
      <c r="A146" s="32" t="s">
        <v>116</v>
      </c>
      <c r="B146" s="25">
        <v>-145234.76</v>
      </c>
      <c r="C146" s="25">
        <v>-145234.76</v>
      </c>
      <c r="D146" s="25">
        <f t="shared" si="4"/>
        <v>0</v>
      </c>
    </row>
    <row r="147" spans="1:4" x14ac:dyDescent="0.2">
      <c r="A147" s="32" t="s">
        <v>117</v>
      </c>
      <c r="B147" s="25">
        <v>-1321952.06</v>
      </c>
      <c r="C147" s="25">
        <v>-1321952.06</v>
      </c>
      <c r="D147" s="25">
        <f t="shared" si="4"/>
        <v>0</v>
      </c>
    </row>
    <row r="148" spans="1:4" x14ac:dyDescent="0.2">
      <c r="A148" s="32" t="s">
        <v>118</v>
      </c>
      <c r="B148" s="25">
        <v>-749028.93</v>
      </c>
      <c r="C148" s="25">
        <v>-749028.93</v>
      </c>
      <c r="D148" s="25">
        <f t="shared" si="4"/>
        <v>0</v>
      </c>
    </row>
    <row r="149" spans="1:4" x14ac:dyDescent="0.2">
      <c r="A149" s="32" t="s">
        <v>119</v>
      </c>
      <c r="B149" s="25">
        <v>-710997.68</v>
      </c>
      <c r="C149" s="25">
        <v>-710997.68</v>
      </c>
      <c r="D149" s="25">
        <f t="shared" si="4"/>
        <v>0</v>
      </c>
    </row>
    <row r="150" spans="1:4" x14ac:dyDescent="0.2">
      <c r="A150" s="64" t="s">
        <v>120</v>
      </c>
      <c r="B150" s="25">
        <v>-1464340.8</v>
      </c>
      <c r="C150" s="25">
        <v>-1464340.8</v>
      </c>
      <c r="D150" s="25">
        <f t="shared" si="4"/>
        <v>0</v>
      </c>
    </row>
    <row r="151" spans="1:4" ht="18" customHeight="1" x14ac:dyDescent="0.2">
      <c r="B151" s="30">
        <f>+B78+B91+B128</f>
        <v>289280790.10999995</v>
      </c>
      <c r="C151" s="30">
        <f>+C78+C91+C128</f>
        <v>315402973.85999995</v>
      </c>
      <c r="D151" s="30">
        <f>+D78+D91+D128</f>
        <v>26122183.75</v>
      </c>
    </row>
    <row r="152" spans="1:4" x14ac:dyDescent="0.2">
      <c r="B152" s="46"/>
      <c r="C152" s="46"/>
      <c r="D152" s="46"/>
    </row>
    <row r="154" spans="1:4" ht="21.75" customHeight="1" x14ac:dyDescent="0.2">
      <c r="A154" s="20" t="s">
        <v>121</v>
      </c>
      <c r="B154" s="21" t="s">
        <v>45</v>
      </c>
      <c r="C154" s="21" t="s">
        <v>46</v>
      </c>
      <c r="D154" s="21" t="s">
        <v>122</v>
      </c>
    </row>
    <row r="155" spans="1:4" x14ac:dyDescent="0.2">
      <c r="A155" s="22" t="s">
        <v>123</v>
      </c>
      <c r="B155" s="23"/>
      <c r="C155" s="23"/>
      <c r="D155" s="23"/>
    </row>
    <row r="156" spans="1:4" x14ac:dyDescent="0.2">
      <c r="A156" s="24"/>
      <c r="B156" s="25"/>
      <c r="C156" s="25"/>
      <c r="D156" s="25"/>
    </row>
    <row r="157" spans="1:4" x14ac:dyDescent="0.2">
      <c r="A157" s="24" t="s">
        <v>124</v>
      </c>
      <c r="B157" s="25"/>
      <c r="C157" s="25"/>
      <c r="D157" s="25"/>
    </row>
    <row r="158" spans="1:4" x14ac:dyDescent="0.2">
      <c r="A158" s="24"/>
      <c r="B158" s="25"/>
      <c r="C158" s="25"/>
      <c r="D158" s="25"/>
    </row>
    <row r="159" spans="1:4" x14ac:dyDescent="0.2">
      <c r="A159" s="24" t="s">
        <v>98</v>
      </c>
      <c r="B159" s="25"/>
      <c r="C159" s="25"/>
      <c r="D159" s="25"/>
    </row>
    <row r="160" spans="1:4" x14ac:dyDescent="0.2">
      <c r="A160" s="65"/>
      <c r="B160" s="29"/>
      <c r="C160" s="29"/>
      <c r="D160" s="29"/>
    </row>
    <row r="161" spans="1:4" ht="16.5" customHeight="1" x14ac:dyDescent="0.2">
      <c r="B161" s="21">
        <f>SUM(B159:B160)</f>
        <v>0</v>
      </c>
      <c r="C161" s="21">
        <f t="shared" ref="C161" si="5">SUM(C159:C160)</f>
        <v>0</v>
      </c>
      <c r="D161" s="66"/>
    </row>
    <row r="164" spans="1:4" ht="27" customHeight="1" x14ac:dyDescent="0.2">
      <c r="A164" s="20" t="s">
        <v>125</v>
      </c>
      <c r="B164" s="21" t="s">
        <v>7</v>
      </c>
    </row>
    <row r="165" spans="1:4" x14ac:dyDescent="0.2">
      <c r="A165" s="22" t="s">
        <v>126</v>
      </c>
      <c r="B165" s="23"/>
    </row>
    <row r="166" spans="1:4" x14ac:dyDescent="0.2">
      <c r="A166" s="28"/>
      <c r="B166" s="29"/>
    </row>
    <row r="167" spans="1:4" ht="15" customHeight="1" x14ac:dyDescent="0.2">
      <c r="B167" s="21">
        <f>SUM(B166:B166)</f>
        <v>0</v>
      </c>
    </row>
    <row r="168" spans="1:4" x14ac:dyDescent="0.2">
      <c r="A168" s="5"/>
    </row>
    <row r="170" spans="1:4" ht="22.5" customHeight="1" x14ac:dyDescent="0.2">
      <c r="A170" s="67" t="s">
        <v>127</v>
      </c>
      <c r="B170" s="68" t="s">
        <v>7</v>
      </c>
      <c r="C170" s="69" t="s">
        <v>128</v>
      </c>
    </row>
    <row r="171" spans="1:4" x14ac:dyDescent="0.2">
      <c r="A171" s="70"/>
      <c r="B171" s="71"/>
      <c r="C171" s="72"/>
    </row>
    <row r="172" spans="1:4" x14ac:dyDescent="0.2">
      <c r="A172" s="73"/>
      <c r="B172" s="74"/>
      <c r="C172" s="74"/>
    </row>
    <row r="173" spans="1:4" ht="14.25" customHeight="1" x14ac:dyDescent="0.2">
      <c r="B173" s="21">
        <f>SUM(B172:B172)</f>
        <v>0</v>
      </c>
      <c r="C173" s="21"/>
    </row>
    <row r="177" spans="1:2" x14ac:dyDescent="0.2">
      <c r="A177" s="75" t="s">
        <v>129</v>
      </c>
    </row>
    <row r="179" spans="1:2" ht="20.25" customHeight="1" x14ac:dyDescent="0.2">
      <c r="A179" s="76" t="s">
        <v>130</v>
      </c>
      <c r="B179" s="77" t="s">
        <v>7</v>
      </c>
    </row>
    <row r="180" spans="1:2" x14ac:dyDescent="0.2">
      <c r="A180" s="78" t="s">
        <v>131</v>
      </c>
      <c r="B180" s="79">
        <v>-39540.04</v>
      </c>
    </row>
    <row r="181" spans="1:2" x14ac:dyDescent="0.2">
      <c r="A181" s="32" t="s">
        <v>132</v>
      </c>
      <c r="B181" s="62">
        <v>-331907.12</v>
      </c>
    </row>
    <row r="182" spans="1:2" x14ac:dyDescent="0.2">
      <c r="A182" s="32" t="s">
        <v>133</v>
      </c>
      <c r="B182" s="62">
        <v>-380374.35</v>
      </c>
    </row>
    <row r="183" spans="1:2" x14ac:dyDescent="0.2">
      <c r="A183" s="32" t="s">
        <v>134</v>
      </c>
      <c r="B183" s="62">
        <v>-401589.07</v>
      </c>
    </row>
    <row r="184" spans="1:2" x14ac:dyDescent="0.2">
      <c r="A184" s="32" t="s">
        <v>135</v>
      </c>
      <c r="B184" s="62">
        <v>-661754.13</v>
      </c>
    </row>
    <row r="185" spans="1:2" x14ac:dyDescent="0.2">
      <c r="A185" s="32" t="s">
        <v>136</v>
      </c>
      <c r="B185" s="62">
        <v>-188228.87</v>
      </c>
    </row>
    <row r="186" spans="1:2" x14ac:dyDescent="0.2">
      <c r="A186" s="32" t="s">
        <v>137</v>
      </c>
      <c r="B186" s="62">
        <v>-862.75</v>
      </c>
    </row>
    <row r="187" spans="1:2" x14ac:dyDescent="0.2">
      <c r="A187" s="32" t="s">
        <v>138</v>
      </c>
      <c r="B187" s="62">
        <v>-134.80000000000001</v>
      </c>
    </row>
    <row r="188" spans="1:2" x14ac:dyDescent="0.2">
      <c r="A188" s="32" t="s">
        <v>139</v>
      </c>
      <c r="B188" s="62">
        <v>-47703.37</v>
      </c>
    </row>
    <row r="189" spans="1:2" x14ac:dyDescent="0.2">
      <c r="A189" s="32" t="s">
        <v>140</v>
      </c>
      <c r="B189" s="62">
        <v>-147400.62</v>
      </c>
    </row>
    <row r="190" spans="1:2" x14ac:dyDescent="0.2">
      <c r="A190" s="32" t="s">
        <v>141</v>
      </c>
      <c r="B190" s="62">
        <v>-371484.64</v>
      </c>
    </row>
    <row r="191" spans="1:2" x14ac:dyDescent="0.2">
      <c r="A191" s="32" t="s">
        <v>142</v>
      </c>
      <c r="B191" s="62">
        <v>-78680</v>
      </c>
    </row>
    <row r="192" spans="1:2" x14ac:dyDescent="0.2">
      <c r="A192" s="32" t="s">
        <v>143</v>
      </c>
      <c r="B192" s="62">
        <v>-3662.07</v>
      </c>
    </row>
    <row r="193" spans="1:3" x14ac:dyDescent="0.2">
      <c r="A193" s="32" t="s">
        <v>144</v>
      </c>
      <c r="B193" s="62">
        <v>-111714.91</v>
      </c>
    </row>
    <row r="194" spans="1:3" x14ac:dyDescent="0.2">
      <c r="A194" s="64" t="s">
        <v>145</v>
      </c>
      <c r="B194" s="80">
        <v>-3908.48</v>
      </c>
    </row>
    <row r="195" spans="1:3" ht="16.5" customHeight="1" x14ac:dyDescent="0.2">
      <c r="B195" s="81">
        <f>SUM(B180:B194)</f>
        <v>-2768945.22</v>
      </c>
    </row>
    <row r="197" spans="1:3" ht="20.25" customHeight="1" x14ac:dyDescent="0.2">
      <c r="A197" s="67" t="s">
        <v>146</v>
      </c>
      <c r="B197" s="77" t="s">
        <v>7</v>
      </c>
      <c r="C197" s="21" t="s">
        <v>147</v>
      </c>
    </row>
    <row r="198" spans="1:3" x14ac:dyDescent="0.2">
      <c r="A198" s="82" t="s">
        <v>148</v>
      </c>
      <c r="B198" s="83"/>
      <c r="C198" s="84"/>
    </row>
    <row r="199" spans="1:3" x14ac:dyDescent="0.2">
      <c r="A199" s="85"/>
      <c r="B199" s="86"/>
      <c r="C199" s="87"/>
    </row>
    <row r="200" spans="1:3" x14ac:dyDescent="0.2">
      <c r="A200" s="88"/>
      <c r="B200" s="89"/>
      <c r="C200" s="90"/>
    </row>
    <row r="201" spans="1:3" ht="16.5" customHeight="1" x14ac:dyDescent="0.2">
      <c r="B201" s="21">
        <f>SUM(B199:B200)</f>
        <v>0</v>
      </c>
      <c r="C201" s="91"/>
    </row>
    <row r="204" spans="1:3" ht="27.75" customHeight="1" x14ac:dyDescent="0.2">
      <c r="A204" s="67" t="s">
        <v>149</v>
      </c>
      <c r="B204" s="68" t="s">
        <v>7</v>
      </c>
      <c r="C204" s="21" t="s">
        <v>147</v>
      </c>
    </row>
    <row r="205" spans="1:3" x14ac:dyDescent="0.2">
      <c r="A205" s="82" t="s">
        <v>150</v>
      </c>
      <c r="B205" s="92"/>
      <c r="C205" s="84"/>
    </row>
    <row r="206" spans="1:3" x14ac:dyDescent="0.2">
      <c r="A206" s="89"/>
      <c r="B206" s="86"/>
      <c r="C206" s="87"/>
    </row>
    <row r="207" spans="1:3" ht="15" customHeight="1" x14ac:dyDescent="0.2">
      <c r="B207" s="21">
        <f>SUM(B206:B206)</f>
        <v>0</v>
      </c>
      <c r="C207" s="91"/>
    </row>
    <row r="208" spans="1:3" x14ac:dyDescent="0.2">
      <c r="A208" s="5"/>
    </row>
    <row r="209" spans="1:3" ht="24" customHeight="1" x14ac:dyDescent="0.2">
      <c r="A209" s="67" t="s">
        <v>151</v>
      </c>
      <c r="B209" s="68" t="s">
        <v>7</v>
      </c>
      <c r="C209" s="21" t="s">
        <v>147</v>
      </c>
    </row>
    <row r="210" spans="1:3" x14ac:dyDescent="0.2">
      <c r="A210" s="82" t="s">
        <v>152</v>
      </c>
      <c r="B210" s="92"/>
      <c r="C210" s="84"/>
    </row>
    <row r="211" spans="1:3" x14ac:dyDescent="0.2">
      <c r="A211" s="88"/>
      <c r="B211" s="89"/>
      <c r="C211" s="90"/>
    </row>
    <row r="212" spans="1:3" ht="16.5" customHeight="1" x14ac:dyDescent="0.2">
      <c r="B212" s="21">
        <f>SUM(B211:B211)</f>
        <v>0</v>
      </c>
      <c r="C212" s="91"/>
    </row>
    <row r="215" spans="1:3" ht="24" customHeight="1" x14ac:dyDescent="0.2">
      <c r="A215" s="67" t="s">
        <v>153</v>
      </c>
      <c r="B215" s="77" t="s">
        <v>7</v>
      </c>
      <c r="C215" s="93" t="s">
        <v>147</v>
      </c>
    </row>
    <row r="216" spans="1:3" x14ac:dyDescent="0.2">
      <c r="A216" s="82" t="s">
        <v>154</v>
      </c>
      <c r="B216" s="25"/>
      <c r="C216" s="23">
        <v>0</v>
      </c>
    </row>
    <row r="217" spans="1:3" x14ac:dyDescent="0.2">
      <c r="A217" s="28"/>
      <c r="B217" s="25"/>
      <c r="C217" s="25">
        <v>0</v>
      </c>
    </row>
    <row r="218" spans="1:3" ht="18.75" customHeight="1" x14ac:dyDescent="0.2">
      <c r="B218" s="21">
        <f>SUM(B217:B217)</f>
        <v>0</v>
      </c>
      <c r="C218" s="91"/>
    </row>
    <row r="220" spans="1:3" x14ac:dyDescent="0.2">
      <c r="A220" s="13" t="s">
        <v>155</v>
      </c>
    </row>
    <row r="221" spans="1:3" x14ac:dyDescent="0.2">
      <c r="A221" s="13"/>
    </row>
    <row r="222" spans="1:3" x14ac:dyDescent="0.2">
      <c r="A222" s="75" t="s">
        <v>156</v>
      </c>
    </row>
    <row r="224" spans="1:3" ht="24" customHeight="1" x14ac:dyDescent="0.2">
      <c r="A224" s="76" t="s">
        <v>157</v>
      </c>
      <c r="B224" s="77" t="s">
        <v>7</v>
      </c>
      <c r="C224" s="21" t="s">
        <v>158</v>
      </c>
    </row>
    <row r="225" spans="1:4" x14ac:dyDescent="0.2">
      <c r="A225" s="22" t="s">
        <v>159</v>
      </c>
      <c r="B225" s="35">
        <f>+B237</f>
        <v>-2747620.63</v>
      </c>
      <c r="C225" s="23"/>
      <c r="D225" s="49"/>
    </row>
    <row r="226" spans="1:4" x14ac:dyDescent="0.2">
      <c r="A226" s="32" t="s">
        <v>160</v>
      </c>
      <c r="B226" s="62">
        <v>-5170</v>
      </c>
      <c r="C226" s="25"/>
      <c r="D226" s="49"/>
    </row>
    <row r="227" spans="1:4" x14ac:dyDescent="0.2">
      <c r="A227" s="32" t="s">
        <v>161</v>
      </c>
      <c r="B227" s="62">
        <v>-180112</v>
      </c>
      <c r="C227" s="25"/>
      <c r="D227" s="49"/>
    </row>
    <row r="228" spans="1:4" x14ac:dyDescent="0.2">
      <c r="A228" s="32" t="s">
        <v>162</v>
      </c>
      <c r="B228" s="62">
        <v>-11550</v>
      </c>
      <c r="C228" s="25"/>
      <c r="D228" s="49"/>
    </row>
    <row r="229" spans="1:4" x14ac:dyDescent="0.2">
      <c r="A229" s="32" t="s">
        <v>163</v>
      </c>
      <c r="B229" s="62">
        <v>-7300</v>
      </c>
      <c r="C229" s="25"/>
      <c r="D229" s="49"/>
    </row>
    <row r="230" spans="1:4" x14ac:dyDescent="0.2">
      <c r="A230" s="32" t="s">
        <v>164</v>
      </c>
      <c r="B230" s="62">
        <v>-567000</v>
      </c>
      <c r="C230" s="25"/>
      <c r="D230" s="49"/>
    </row>
    <row r="231" spans="1:4" x14ac:dyDescent="0.2">
      <c r="A231" s="32" t="s">
        <v>165</v>
      </c>
      <c r="B231" s="62">
        <v>-585438</v>
      </c>
      <c r="C231" s="25"/>
      <c r="D231" s="49"/>
    </row>
    <row r="232" spans="1:4" x14ac:dyDescent="0.2">
      <c r="A232" s="32" t="s">
        <v>166</v>
      </c>
      <c r="B232" s="62">
        <v>-882715</v>
      </c>
      <c r="C232" s="25"/>
      <c r="D232" s="49"/>
    </row>
    <row r="233" spans="1:4" x14ac:dyDescent="0.2">
      <c r="A233" s="32" t="s">
        <v>167</v>
      </c>
      <c r="B233" s="62">
        <v>-339710</v>
      </c>
      <c r="C233" s="25"/>
      <c r="D233" s="49"/>
    </row>
    <row r="234" spans="1:4" x14ac:dyDescent="0.2">
      <c r="A234" s="32" t="s">
        <v>168</v>
      </c>
      <c r="B234" s="62">
        <v>-151400</v>
      </c>
      <c r="C234" s="25"/>
      <c r="D234" s="49"/>
    </row>
    <row r="235" spans="1:4" x14ac:dyDescent="0.2">
      <c r="A235" s="32" t="s">
        <v>169</v>
      </c>
      <c r="B235" s="62">
        <v>-17225.63</v>
      </c>
      <c r="C235" s="25"/>
      <c r="D235" s="49"/>
    </row>
    <row r="236" spans="1:4" x14ac:dyDescent="0.2">
      <c r="A236" s="32" t="s">
        <v>170</v>
      </c>
      <c r="B236" s="62">
        <v>-2747620.63</v>
      </c>
      <c r="C236" s="25"/>
      <c r="D236" s="49"/>
    </row>
    <row r="237" spans="1:4" x14ac:dyDescent="0.2">
      <c r="A237" s="32" t="s">
        <v>171</v>
      </c>
      <c r="B237" s="62">
        <v>-2747620.63</v>
      </c>
      <c r="C237" s="25"/>
      <c r="D237" s="49"/>
    </row>
    <row r="238" spans="1:4" x14ac:dyDescent="0.2">
      <c r="A238" s="24" t="s">
        <v>172</v>
      </c>
      <c r="B238" s="41">
        <f>+B251</f>
        <v>-105543608.92</v>
      </c>
      <c r="C238" s="25"/>
      <c r="D238" s="49"/>
    </row>
    <row r="239" spans="1:4" x14ac:dyDescent="0.2">
      <c r="A239" s="32" t="s">
        <v>173</v>
      </c>
      <c r="B239" s="62">
        <v>-24656035.079999998</v>
      </c>
      <c r="C239" s="25"/>
      <c r="D239" s="49"/>
    </row>
    <row r="240" spans="1:4" x14ac:dyDescent="0.2">
      <c r="A240" s="32" t="s">
        <v>174</v>
      </c>
      <c r="B240" s="62">
        <v>-1938000</v>
      </c>
      <c r="C240" s="25"/>
      <c r="D240" s="49"/>
    </row>
    <row r="241" spans="1:4" x14ac:dyDescent="0.2">
      <c r="A241" s="32" t="s">
        <v>175</v>
      </c>
      <c r="B241" s="62">
        <v>-7551237.9199999999</v>
      </c>
      <c r="C241" s="25"/>
      <c r="D241" s="49"/>
    </row>
    <row r="242" spans="1:4" x14ac:dyDescent="0.2">
      <c r="A242" s="32" t="s">
        <v>176</v>
      </c>
      <c r="B242" s="62">
        <v>-34145273</v>
      </c>
      <c r="C242" s="25"/>
      <c r="D242" s="49"/>
    </row>
    <row r="243" spans="1:4" x14ac:dyDescent="0.2">
      <c r="A243" s="32" t="s">
        <v>177</v>
      </c>
      <c r="B243" s="62">
        <v>-34145273</v>
      </c>
      <c r="C243" s="25"/>
      <c r="D243" s="49"/>
    </row>
    <row r="244" spans="1:4" x14ac:dyDescent="0.2">
      <c r="A244" s="32" t="s">
        <v>178</v>
      </c>
      <c r="B244" s="62">
        <v>-55119955.189999998</v>
      </c>
      <c r="C244" s="25"/>
      <c r="D244" s="49"/>
    </row>
    <row r="245" spans="1:4" x14ac:dyDescent="0.2">
      <c r="A245" s="32" t="s">
        <v>179</v>
      </c>
      <c r="B245" s="62">
        <v>-2819526.13</v>
      </c>
      <c r="C245" s="25"/>
      <c r="D245" s="49"/>
    </row>
    <row r="246" spans="1:4" x14ac:dyDescent="0.2">
      <c r="A246" s="32" t="s">
        <v>180</v>
      </c>
      <c r="B246" s="62">
        <v>-12626084.859999999</v>
      </c>
      <c r="C246" s="25"/>
      <c r="D246" s="49"/>
    </row>
    <row r="247" spans="1:4" x14ac:dyDescent="0.2">
      <c r="A247" s="32" t="s">
        <v>181</v>
      </c>
      <c r="B247" s="62">
        <v>-543169.74</v>
      </c>
      <c r="C247" s="25"/>
      <c r="D247" s="49"/>
    </row>
    <row r="248" spans="1:4" x14ac:dyDescent="0.2">
      <c r="A248" s="32" t="s">
        <v>182</v>
      </c>
      <c r="B248" s="62">
        <v>-289600</v>
      </c>
      <c r="C248" s="25"/>
      <c r="D248" s="49"/>
    </row>
    <row r="249" spans="1:4" x14ac:dyDescent="0.2">
      <c r="A249" s="32" t="s">
        <v>183</v>
      </c>
      <c r="B249" s="62">
        <v>-71398335.920000002</v>
      </c>
      <c r="C249" s="25"/>
      <c r="D249" s="49"/>
    </row>
    <row r="250" spans="1:4" x14ac:dyDescent="0.2">
      <c r="A250" s="32" t="s">
        <v>184</v>
      </c>
      <c r="B250" s="62">
        <v>-71398335.920000002</v>
      </c>
      <c r="C250" s="25"/>
      <c r="D250" s="49"/>
    </row>
    <row r="251" spans="1:4" x14ac:dyDescent="0.2">
      <c r="A251" s="94" t="s">
        <v>185</v>
      </c>
      <c r="B251" s="29">
        <f>+B242+B250</f>
        <v>-105543608.92</v>
      </c>
      <c r="C251" s="29"/>
      <c r="D251" s="49"/>
    </row>
    <row r="252" spans="1:4" ht="15.75" customHeight="1" x14ac:dyDescent="0.2">
      <c r="B252" s="81">
        <f>+B225+B238</f>
        <v>-108291229.55</v>
      </c>
      <c r="C252" s="95"/>
    </row>
    <row r="253" spans="1:4" x14ac:dyDescent="0.2">
      <c r="B253" s="46"/>
    </row>
    <row r="254" spans="1:4" ht="24.75" customHeight="1" x14ac:dyDescent="0.2">
      <c r="A254" s="76" t="s">
        <v>186</v>
      </c>
      <c r="B254" s="77" t="s">
        <v>7</v>
      </c>
      <c r="C254" s="21" t="s">
        <v>158</v>
      </c>
    </row>
    <row r="255" spans="1:4" x14ac:dyDescent="0.2">
      <c r="A255" s="22" t="s">
        <v>187</v>
      </c>
      <c r="B255" s="41">
        <f>+B257</f>
        <v>931809.33</v>
      </c>
      <c r="C255" s="23"/>
    </row>
    <row r="256" spans="1:4" x14ac:dyDescent="0.2">
      <c r="A256" s="32" t="s">
        <v>188</v>
      </c>
      <c r="B256" s="96">
        <v>931809.33</v>
      </c>
      <c r="C256" s="25"/>
    </row>
    <row r="257" spans="1:3" x14ac:dyDescent="0.2">
      <c r="A257" s="64" t="s">
        <v>189</v>
      </c>
      <c r="B257" s="96">
        <v>931809.33</v>
      </c>
      <c r="C257" s="25"/>
    </row>
    <row r="258" spans="1:3" ht="16.5" customHeight="1" x14ac:dyDescent="0.2">
      <c r="B258" s="30">
        <f>+B255</f>
        <v>931809.33</v>
      </c>
      <c r="C258" s="91"/>
    </row>
    <row r="259" spans="1:3" x14ac:dyDescent="0.2">
      <c r="A259" s="75" t="s">
        <v>190</v>
      </c>
    </row>
    <row r="261" spans="1:3" ht="26.25" customHeight="1" x14ac:dyDescent="0.2">
      <c r="A261" s="76" t="s">
        <v>191</v>
      </c>
      <c r="B261" s="77" t="s">
        <v>7</v>
      </c>
      <c r="C261" s="21" t="s">
        <v>192</v>
      </c>
    </row>
    <row r="262" spans="1:3" x14ac:dyDescent="0.2">
      <c r="A262" s="78" t="s">
        <v>193</v>
      </c>
      <c r="B262" s="79">
        <v>20508297.77</v>
      </c>
      <c r="C262" s="79">
        <v>36.087499999999999</v>
      </c>
    </row>
    <row r="263" spans="1:3" x14ac:dyDescent="0.2">
      <c r="A263" s="32" t="s">
        <v>194</v>
      </c>
      <c r="B263" s="62">
        <v>13569438.439999999</v>
      </c>
      <c r="C263" s="62">
        <v>23.877500000000001</v>
      </c>
    </row>
    <row r="264" spans="1:3" x14ac:dyDescent="0.2">
      <c r="A264" s="32" t="s">
        <v>195</v>
      </c>
      <c r="B264" s="62">
        <v>71892.100000000006</v>
      </c>
      <c r="C264" s="62">
        <v>0.1265</v>
      </c>
    </row>
    <row r="265" spans="1:3" x14ac:dyDescent="0.2">
      <c r="A265" s="32" t="s">
        <v>196</v>
      </c>
      <c r="B265" s="62">
        <v>22868.16</v>
      </c>
      <c r="C265" s="62">
        <v>4.02E-2</v>
      </c>
    </row>
    <row r="266" spans="1:3" x14ac:dyDescent="0.2">
      <c r="A266" s="32" t="s">
        <v>197</v>
      </c>
      <c r="B266" s="62">
        <v>2055530.12</v>
      </c>
      <c r="C266" s="62">
        <v>3.617</v>
      </c>
    </row>
    <row r="267" spans="1:3" x14ac:dyDescent="0.2">
      <c r="A267" s="32" t="s">
        <v>198</v>
      </c>
      <c r="B267" s="62">
        <v>1138163.51</v>
      </c>
      <c r="C267" s="62">
        <v>2.0028000000000001</v>
      </c>
    </row>
    <row r="268" spans="1:3" x14ac:dyDescent="0.2">
      <c r="A268" s="32" t="s">
        <v>199</v>
      </c>
      <c r="B268" s="62">
        <v>1180514.08</v>
      </c>
      <c r="C268" s="62">
        <v>2.0773000000000001</v>
      </c>
    </row>
    <row r="269" spans="1:3" x14ac:dyDescent="0.2">
      <c r="A269" s="32" t="s">
        <v>200</v>
      </c>
      <c r="B269" s="62">
        <v>201465.06</v>
      </c>
      <c r="C269" s="62">
        <v>0.35449999999999998</v>
      </c>
    </row>
    <row r="270" spans="1:3" x14ac:dyDescent="0.2">
      <c r="A270" s="32" t="s">
        <v>201</v>
      </c>
      <c r="B270" s="62">
        <v>5060212.6100000003</v>
      </c>
      <c r="C270" s="62">
        <v>8.9041999999999994</v>
      </c>
    </row>
    <row r="271" spans="1:3" x14ac:dyDescent="0.2">
      <c r="A271" s="32" t="s">
        <v>202</v>
      </c>
      <c r="B271" s="62">
        <v>53597</v>
      </c>
      <c r="C271" s="62">
        <v>9.4299999999999995E-2</v>
      </c>
    </row>
    <row r="272" spans="1:3" x14ac:dyDescent="0.2">
      <c r="A272" s="32" t="s">
        <v>203</v>
      </c>
      <c r="B272" s="62">
        <v>27554.9</v>
      </c>
      <c r="C272" s="62">
        <v>4.8500000000000001E-2</v>
      </c>
    </row>
    <row r="273" spans="1:3" x14ac:dyDescent="0.2">
      <c r="A273" s="32" t="s">
        <v>204</v>
      </c>
      <c r="B273" s="62">
        <v>24719.99</v>
      </c>
      <c r="C273" s="62">
        <v>4.3499999999999997E-2</v>
      </c>
    </row>
    <row r="274" spans="1:3" x14ac:dyDescent="0.2">
      <c r="A274" s="32" t="s">
        <v>205</v>
      </c>
      <c r="B274" s="62">
        <v>85679.4</v>
      </c>
      <c r="C274" s="62">
        <v>0.15079999999999999</v>
      </c>
    </row>
    <row r="275" spans="1:3" x14ac:dyDescent="0.2">
      <c r="A275" s="32" t="s">
        <v>206</v>
      </c>
      <c r="B275" s="62">
        <v>90860.59</v>
      </c>
      <c r="C275" s="62">
        <v>0.15989999999999999</v>
      </c>
    </row>
    <row r="276" spans="1:3" x14ac:dyDescent="0.2">
      <c r="A276" s="32" t="s">
        <v>207</v>
      </c>
      <c r="B276" s="62">
        <v>1400669.16</v>
      </c>
      <c r="C276" s="62">
        <v>2.4647000000000001</v>
      </c>
    </row>
    <row r="277" spans="1:3" x14ac:dyDescent="0.2">
      <c r="A277" s="32" t="s">
        <v>208</v>
      </c>
      <c r="B277" s="62">
        <v>67970.490000000005</v>
      </c>
      <c r="C277" s="62">
        <v>0.1196</v>
      </c>
    </row>
    <row r="278" spans="1:3" x14ac:dyDescent="0.2">
      <c r="A278" s="32" t="s">
        <v>209</v>
      </c>
      <c r="B278" s="62">
        <v>1200</v>
      </c>
      <c r="C278" s="62">
        <v>2.0999999999999999E-3</v>
      </c>
    </row>
    <row r="279" spans="1:3" x14ac:dyDescent="0.2">
      <c r="A279" s="32" t="s">
        <v>210</v>
      </c>
      <c r="B279" s="62">
        <v>2450</v>
      </c>
      <c r="C279" s="62">
        <v>4.3E-3</v>
      </c>
    </row>
    <row r="280" spans="1:3" x14ac:dyDescent="0.2">
      <c r="A280" s="32" t="s">
        <v>211</v>
      </c>
      <c r="B280" s="62">
        <v>4704</v>
      </c>
      <c r="C280" s="62">
        <v>8.3000000000000001E-3</v>
      </c>
    </row>
    <row r="281" spans="1:3" x14ac:dyDescent="0.2">
      <c r="A281" s="32" t="s">
        <v>212</v>
      </c>
      <c r="B281" s="62">
        <v>152055.99</v>
      </c>
      <c r="C281" s="62">
        <v>0.2676</v>
      </c>
    </row>
    <row r="282" spans="1:3" x14ac:dyDescent="0.2">
      <c r="A282" s="32" t="s">
        <v>213</v>
      </c>
      <c r="B282" s="62">
        <v>223473.62</v>
      </c>
      <c r="C282" s="62">
        <v>0.39319999999999999</v>
      </c>
    </row>
    <row r="283" spans="1:3" x14ac:dyDescent="0.2">
      <c r="A283" s="32" t="s">
        <v>214</v>
      </c>
      <c r="B283" s="62">
        <v>311921.71999999997</v>
      </c>
      <c r="C283" s="62">
        <v>0.54890000000000005</v>
      </c>
    </row>
    <row r="284" spans="1:3" x14ac:dyDescent="0.2">
      <c r="A284" s="32" t="s">
        <v>215</v>
      </c>
      <c r="B284" s="62">
        <v>6259.23</v>
      </c>
      <c r="C284" s="62">
        <v>1.0999999999999999E-2</v>
      </c>
    </row>
    <row r="285" spans="1:3" x14ac:dyDescent="0.2">
      <c r="A285" s="32" t="s">
        <v>216</v>
      </c>
      <c r="B285" s="62">
        <v>22469.68</v>
      </c>
      <c r="C285" s="62">
        <v>3.95E-2</v>
      </c>
    </row>
    <row r="286" spans="1:3" x14ac:dyDescent="0.2">
      <c r="A286" s="32" t="s">
        <v>217</v>
      </c>
      <c r="B286" s="62">
        <v>35136.86</v>
      </c>
      <c r="C286" s="62">
        <v>6.1800000000000001E-2</v>
      </c>
    </row>
    <row r="287" spans="1:3" x14ac:dyDescent="0.2">
      <c r="A287" s="32" t="s">
        <v>218</v>
      </c>
      <c r="B287" s="62">
        <v>15307.61</v>
      </c>
      <c r="C287" s="62">
        <v>2.69E-2</v>
      </c>
    </row>
    <row r="288" spans="1:3" x14ac:dyDescent="0.2">
      <c r="A288" s="32" t="s">
        <v>219</v>
      </c>
      <c r="B288" s="62">
        <v>24500.12</v>
      </c>
      <c r="C288" s="62">
        <v>4.3099999999999999E-2</v>
      </c>
    </row>
    <row r="289" spans="1:3" x14ac:dyDescent="0.2">
      <c r="A289" s="32" t="s">
        <v>220</v>
      </c>
      <c r="B289" s="62">
        <v>80189.19</v>
      </c>
      <c r="C289" s="62">
        <v>0.1411</v>
      </c>
    </row>
    <row r="290" spans="1:3" x14ac:dyDescent="0.2">
      <c r="A290" s="32" t="s">
        <v>221</v>
      </c>
      <c r="B290" s="62">
        <v>247097.59</v>
      </c>
      <c r="C290" s="62">
        <v>0.43480000000000002</v>
      </c>
    </row>
    <row r="291" spans="1:3" x14ac:dyDescent="0.2">
      <c r="A291" s="32" t="s">
        <v>222</v>
      </c>
      <c r="B291" s="62">
        <v>4944.22</v>
      </c>
      <c r="C291" s="62">
        <v>8.6999999999999994E-3</v>
      </c>
    </row>
    <row r="292" spans="1:3" x14ac:dyDescent="0.2">
      <c r="A292" s="32" t="s">
        <v>223</v>
      </c>
      <c r="B292" s="62">
        <v>84710.16</v>
      </c>
      <c r="C292" s="62">
        <v>0.14910000000000001</v>
      </c>
    </row>
    <row r="293" spans="1:3" x14ac:dyDescent="0.2">
      <c r="A293" s="32" t="s">
        <v>224</v>
      </c>
      <c r="B293" s="62">
        <v>32726.73</v>
      </c>
      <c r="C293" s="62">
        <v>5.7599999999999998E-2</v>
      </c>
    </row>
    <row r="294" spans="1:3" x14ac:dyDescent="0.2">
      <c r="A294" s="32" t="s">
        <v>225</v>
      </c>
      <c r="B294" s="62">
        <v>21783.64</v>
      </c>
      <c r="C294" s="62">
        <v>3.8300000000000001E-2</v>
      </c>
    </row>
    <row r="295" spans="1:3" x14ac:dyDescent="0.2">
      <c r="A295" s="32" t="s">
        <v>226</v>
      </c>
      <c r="B295" s="62">
        <v>87549.02</v>
      </c>
      <c r="C295" s="62">
        <v>0.15409999999999999</v>
      </c>
    </row>
    <row r="296" spans="1:3" x14ac:dyDescent="0.2">
      <c r="A296" s="32" t="s">
        <v>227</v>
      </c>
      <c r="B296" s="62">
        <v>17950</v>
      </c>
      <c r="C296" s="62">
        <v>3.1600000000000003E-2</v>
      </c>
    </row>
    <row r="297" spans="1:3" x14ac:dyDescent="0.2">
      <c r="A297" s="32" t="s">
        <v>228</v>
      </c>
      <c r="B297" s="62">
        <v>18756.560000000001</v>
      </c>
      <c r="C297" s="62">
        <v>3.3000000000000002E-2</v>
      </c>
    </row>
    <row r="298" spans="1:3" x14ac:dyDescent="0.2">
      <c r="A298" s="32" t="s">
        <v>229</v>
      </c>
      <c r="B298" s="62">
        <v>38229.14</v>
      </c>
      <c r="C298" s="62">
        <v>6.7299999999999999E-2</v>
      </c>
    </row>
    <row r="299" spans="1:3" x14ac:dyDescent="0.2">
      <c r="A299" s="32" t="s">
        <v>230</v>
      </c>
      <c r="B299" s="62">
        <v>654632</v>
      </c>
      <c r="C299" s="62">
        <v>1.1518999999999999</v>
      </c>
    </row>
    <row r="300" spans="1:3" x14ac:dyDescent="0.2">
      <c r="A300" s="32" t="s">
        <v>231</v>
      </c>
      <c r="B300" s="62">
        <v>294591.51</v>
      </c>
      <c r="C300" s="62">
        <v>0.51839999999999997</v>
      </c>
    </row>
    <row r="301" spans="1:3" x14ac:dyDescent="0.2">
      <c r="A301" s="32" t="s">
        <v>232</v>
      </c>
      <c r="B301" s="62">
        <v>48004.23</v>
      </c>
      <c r="C301" s="62">
        <v>8.4500000000000006E-2</v>
      </c>
    </row>
    <row r="302" spans="1:3" x14ac:dyDescent="0.2">
      <c r="A302" s="32" t="s">
        <v>233</v>
      </c>
      <c r="B302" s="62">
        <v>755681.5</v>
      </c>
      <c r="C302" s="62">
        <v>1.3297000000000001</v>
      </c>
    </row>
    <row r="303" spans="1:3" x14ac:dyDescent="0.2">
      <c r="A303" s="32" t="s">
        <v>234</v>
      </c>
      <c r="B303" s="62">
        <v>5223.1400000000003</v>
      </c>
      <c r="C303" s="62">
        <v>9.1999999999999998E-3</v>
      </c>
    </row>
    <row r="304" spans="1:3" x14ac:dyDescent="0.2">
      <c r="A304" s="32" t="s">
        <v>235</v>
      </c>
      <c r="B304" s="62">
        <v>22517.53</v>
      </c>
      <c r="C304" s="62">
        <v>3.9600000000000003E-2</v>
      </c>
    </row>
    <row r="305" spans="1:3" x14ac:dyDescent="0.2">
      <c r="A305" s="32" t="s">
        <v>236</v>
      </c>
      <c r="B305" s="62">
        <v>117850</v>
      </c>
      <c r="C305" s="62">
        <v>0.2074</v>
      </c>
    </row>
    <row r="306" spans="1:3" x14ac:dyDescent="0.2">
      <c r="A306" s="32" t="s">
        <v>237</v>
      </c>
      <c r="B306" s="62">
        <v>831604.01</v>
      </c>
      <c r="C306" s="62">
        <v>1.4633</v>
      </c>
    </row>
    <row r="307" spans="1:3" x14ac:dyDescent="0.2">
      <c r="A307" s="32" t="s">
        <v>238</v>
      </c>
      <c r="B307" s="62">
        <v>13340</v>
      </c>
      <c r="C307" s="62">
        <v>2.35E-2</v>
      </c>
    </row>
    <row r="308" spans="1:3" x14ac:dyDescent="0.2">
      <c r="A308" s="32" t="s">
        <v>239</v>
      </c>
      <c r="B308" s="62">
        <v>5400</v>
      </c>
      <c r="C308" s="62">
        <v>9.4999999999999998E-3</v>
      </c>
    </row>
    <row r="309" spans="1:3" x14ac:dyDescent="0.2">
      <c r="A309" s="32" t="s">
        <v>240</v>
      </c>
      <c r="B309" s="62">
        <v>184807.81</v>
      </c>
      <c r="C309" s="62">
        <v>0.32519999999999999</v>
      </c>
    </row>
    <row r="310" spans="1:3" x14ac:dyDescent="0.2">
      <c r="A310" s="32" t="s">
        <v>241</v>
      </c>
      <c r="B310" s="62">
        <v>494368.08</v>
      </c>
      <c r="C310" s="62">
        <v>0.86990000000000001</v>
      </c>
    </row>
    <row r="311" spans="1:3" x14ac:dyDescent="0.2">
      <c r="A311" s="32" t="s">
        <v>242</v>
      </c>
      <c r="B311" s="62">
        <v>133069.07999999999</v>
      </c>
      <c r="C311" s="62">
        <v>0.23419999999999999</v>
      </c>
    </row>
    <row r="312" spans="1:3" x14ac:dyDescent="0.2">
      <c r="A312" s="32" t="s">
        <v>243</v>
      </c>
      <c r="B312" s="62">
        <v>178343.27</v>
      </c>
      <c r="C312" s="62">
        <v>0.31380000000000002</v>
      </c>
    </row>
    <row r="313" spans="1:3" x14ac:dyDescent="0.2">
      <c r="A313" s="32" t="s">
        <v>244</v>
      </c>
      <c r="B313" s="62">
        <v>327687.11</v>
      </c>
      <c r="C313" s="62">
        <v>0.5766</v>
      </c>
    </row>
    <row r="314" spans="1:3" x14ac:dyDescent="0.2">
      <c r="A314" s="32" t="s">
        <v>245</v>
      </c>
      <c r="B314" s="62">
        <v>307510.73</v>
      </c>
      <c r="C314" s="62">
        <v>0.54110000000000003</v>
      </c>
    </row>
    <row r="315" spans="1:3" x14ac:dyDescent="0.2">
      <c r="A315" s="32" t="s">
        <v>246</v>
      </c>
      <c r="B315" s="62">
        <v>6160</v>
      </c>
      <c r="C315" s="62">
        <v>1.0800000000000001E-2</v>
      </c>
    </row>
    <row r="316" spans="1:3" x14ac:dyDescent="0.2">
      <c r="A316" s="32" t="s">
        <v>247</v>
      </c>
      <c r="B316" s="62">
        <v>26457.119999999999</v>
      </c>
      <c r="C316" s="62">
        <v>4.6600000000000003E-2</v>
      </c>
    </row>
    <row r="317" spans="1:3" x14ac:dyDescent="0.2">
      <c r="A317" s="32" t="s">
        <v>248</v>
      </c>
      <c r="B317" s="62">
        <v>1946707.26</v>
      </c>
      <c r="C317" s="62">
        <v>3.4255</v>
      </c>
    </row>
    <row r="318" spans="1:3" x14ac:dyDescent="0.2">
      <c r="A318" s="32" t="s">
        <v>249</v>
      </c>
      <c r="B318" s="62">
        <v>5800</v>
      </c>
      <c r="C318" s="62">
        <v>1.0200000000000001E-2</v>
      </c>
    </row>
    <row r="319" spans="1:3" x14ac:dyDescent="0.2">
      <c r="A319" s="32" t="s">
        <v>250</v>
      </c>
      <c r="B319" s="62">
        <v>84646.87</v>
      </c>
      <c r="C319" s="62">
        <v>0.1489</v>
      </c>
    </row>
    <row r="320" spans="1:3" x14ac:dyDescent="0.2">
      <c r="A320" s="32" t="s">
        <v>251</v>
      </c>
      <c r="B320" s="62">
        <v>117980.45</v>
      </c>
      <c r="C320" s="62">
        <v>0.20760000000000001</v>
      </c>
    </row>
    <row r="321" spans="1:3" x14ac:dyDescent="0.2">
      <c r="A321" s="32" t="s">
        <v>252</v>
      </c>
      <c r="B321" s="62">
        <v>696879.8</v>
      </c>
      <c r="C321" s="62">
        <v>1.2262999999999999</v>
      </c>
    </row>
    <row r="322" spans="1:3" x14ac:dyDescent="0.2">
      <c r="A322" s="32" t="s">
        <v>253</v>
      </c>
      <c r="B322" s="62">
        <v>8500</v>
      </c>
      <c r="C322" s="62">
        <v>1.4999999999999999E-2</v>
      </c>
    </row>
    <row r="323" spans="1:3" x14ac:dyDescent="0.2">
      <c r="A323" s="32" t="s">
        <v>254</v>
      </c>
      <c r="B323" s="62">
        <v>6890.4</v>
      </c>
      <c r="C323" s="62">
        <v>1.21E-2</v>
      </c>
    </row>
    <row r="324" spans="1:3" x14ac:dyDescent="0.2">
      <c r="A324" s="32" t="s">
        <v>255</v>
      </c>
      <c r="B324" s="62">
        <v>19140</v>
      </c>
      <c r="C324" s="62">
        <v>3.3700000000000001E-2</v>
      </c>
    </row>
    <row r="325" spans="1:3" x14ac:dyDescent="0.2">
      <c r="A325" s="32" t="s">
        <v>256</v>
      </c>
      <c r="B325" s="62">
        <v>44120</v>
      </c>
      <c r="C325" s="62">
        <v>7.7600000000000002E-2</v>
      </c>
    </row>
    <row r="326" spans="1:3" x14ac:dyDescent="0.2">
      <c r="A326" s="32" t="s">
        <v>257</v>
      </c>
      <c r="B326" s="62">
        <v>14422.29</v>
      </c>
      <c r="C326" s="62">
        <v>2.5399999999999999E-2</v>
      </c>
    </row>
    <row r="327" spans="1:3" x14ac:dyDescent="0.2">
      <c r="A327" s="32" t="s">
        <v>258</v>
      </c>
      <c r="B327" s="62">
        <v>47241.89</v>
      </c>
      <c r="C327" s="62">
        <v>8.3099999999999993E-2</v>
      </c>
    </row>
    <row r="328" spans="1:3" x14ac:dyDescent="0.2">
      <c r="A328" s="32" t="s">
        <v>259</v>
      </c>
      <c r="B328" s="62">
        <v>112296.09</v>
      </c>
      <c r="C328" s="62">
        <v>0.1976</v>
      </c>
    </row>
    <row r="329" spans="1:3" x14ac:dyDescent="0.2">
      <c r="A329" s="32" t="s">
        <v>260</v>
      </c>
      <c r="B329" s="62">
        <v>1097</v>
      </c>
      <c r="C329" s="62">
        <v>1.9E-3</v>
      </c>
    </row>
    <row r="330" spans="1:3" x14ac:dyDescent="0.2">
      <c r="A330" s="32" t="s">
        <v>261</v>
      </c>
      <c r="B330" s="62">
        <v>245361.72</v>
      </c>
      <c r="C330" s="62">
        <v>0.43180000000000002</v>
      </c>
    </row>
    <row r="331" spans="1:3" x14ac:dyDescent="0.2">
      <c r="A331" s="32" t="s">
        <v>262</v>
      </c>
      <c r="B331" s="62">
        <v>919959.67</v>
      </c>
      <c r="C331" s="62">
        <v>1.6188</v>
      </c>
    </row>
    <row r="332" spans="1:3" x14ac:dyDescent="0.2">
      <c r="A332" s="32" t="s">
        <v>263</v>
      </c>
      <c r="B332" s="62">
        <v>4900</v>
      </c>
      <c r="C332" s="62">
        <v>8.6E-3</v>
      </c>
    </row>
    <row r="333" spans="1:3" x14ac:dyDescent="0.2">
      <c r="A333" s="32" t="s">
        <v>264</v>
      </c>
      <c r="B333" s="62">
        <v>4452.95</v>
      </c>
      <c r="C333" s="62">
        <v>7.7999999999999996E-3</v>
      </c>
    </row>
    <row r="334" spans="1:3" x14ac:dyDescent="0.2">
      <c r="A334" s="32" t="s">
        <v>265</v>
      </c>
      <c r="B334" s="62">
        <v>472217</v>
      </c>
      <c r="C334" s="62">
        <v>0.83089999999999997</v>
      </c>
    </row>
    <row r="335" spans="1:3" x14ac:dyDescent="0.2">
      <c r="A335" s="32" t="s">
        <v>266</v>
      </c>
      <c r="B335" s="62">
        <v>667381.69999999995</v>
      </c>
      <c r="C335" s="62">
        <v>1.1744000000000001</v>
      </c>
    </row>
    <row r="336" spans="1:3" x14ac:dyDescent="0.2">
      <c r="A336" s="64" t="s">
        <v>267</v>
      </c>
      <c r="B336" s="80">
        <v>9300</v>
      </c>
      <c r="C336" s="80">
        <v>1.6400000000000001E-2</v>
      </c>
    </row>
    <row r="337" spans="1:4" ht="15.75" customHeight="1" x14ac:dyDescent="0.2">
      <c r="B337" s="81">
        <f>SUM(B262:B336)</f>
        <v>56829390.669999979</v>
      </c>
      <c r="C337" s="81">
        <f>SUM(C262:C336)</f>
        <v>99.999900000000011</v>
      </c>
    </row>
    <row r="339" spans="1:4" x14ac:dyDescent="0.2">
      <c r="A339" s="75" t="s">
        <v>268</v>
      </c>
    </row>
    <row r="341" spans="1:4" ht="28.5" customHeight="1" x14ac:dyDescent="0.2">
      <c r="A341" s="76" t="s">
        <v>269</v>
      </c>
      <c r="B341" s="77" t="s">
        <v>45</v>
      </c>
      <c r="C341" s="21" t="s">
        <v>46</v>
      </c>
      <c r="D341" s="97" t="s">
        <v>8</v>
      </c>
    </row>
    <row r="342" spans="1:4" x14ac:dyDescent="0.2">
      <c r="A342" s="32" t="s">
        <v>270</v>
      </c>
      <c r="B342" s="62">
        <v>758542</v>
      </c>
      <c r="C342" s="62">
        <v>758542</v>
      </c>
      <c r="D342" s="25">
        <v>0</v>
      </c>
    </row>
    <row r="343" spans="1:4" x14ac:dyDescent="0.2">
      <c r="A343" s="32" t="s">
        <v>271</v>
      </c>
      <c r="B343" s="62">
        <v>-4927495.9400000004</v>
      </c>
      <c r="C343" s="62">
        <v>-6152995.9400000004</v>
      </c>
      <c r="D343" s="62">
        <v>-1225500</v>
      </c>
    </row>
    <row r="344" spans="1:4" x14ac:dyDescent="0.2">
      <c r="A344" s="32" t="s">
        <v>272</v>
      </c>
      <c r="B344" s="62">
        <v>-7111282.29</v>
      </c>
      <c r="C344" s="62">
        <v>-7111282.29</v>
      </c>
      <c r="D344" s="25">
        <v>0</v>
      </c>
    </row>
    <row r="345" spans="1:4" x14ac:dyDescent="0.2">
      <c r="A345" s="32" t="s">
        <v>273</v>
      </c>
      <c r="B345" s="62">
        <v>-29900214.09</v>
      </c>
      <c r="C345" s="62">
        <v>-29900214.09</v>
      </c>
      <c r="D345" s="25">
        <v>0</v>
      </c>
    </row>
    <row r="346" spans="1:4" x14ac:dyDescent="0.2">
      <c r="A346" s="32" t="s">
        <v>274</v>
      </c>
      <c r="B346" s="62">
        <v>-276.44</v>
      </c>
      <c r="C346" s="62">
        <v>-276.44</v>
      </c>
      <c r="D346" s="25">
        <v>0</v>
      </c>
    </row>
    <row r="347" spans="1:4" x14ac:dyDescent="0.2">
      <c r="A347" s="32" t="s">
        <v>275</v>
      </c>
      <c r="B347" s="62">
        <v>-263000</v>
      </c>
      <c r="C347" s="62">
        <v>-263000</v>
      </c>
      <c r="D347" s="25">
        <v>0</v>
      </c>
    </row>
    <row r="348" spans="1:4" x14ac:dyDescent="0.2">
      <c r="A348" s="32" t="s">
        <v>276</v>
      </c>
      <c r="B348" s="62">
        <v>-52327877.549999997</v>
      </c>
      <c r="C348" s="62">
        <v>-52327877.549999997</v>
      </c>
      <c r="D348" s="25">
        <v>0</v>
      </c>
    </row>
    <row r="349" spans="1:4" x14ac:dyDescent="0.2">
      <c r="A349" s="32" t="s">
        <v>277</v>
      </c>
      <c r="B349" s="62">
        <v>-211292380.53999999</v>
      </c>
      <c r="C349" s="62">
        <v>-211292380.53999999</v>
      </c>
      <c r="D349" s="25">
        <v>0</v>
      </c>
    </row>
    <row r="350" spans="1:4" x14ac:dyDescent="0.2">
      <c r="A350" s="32" t="s">
        <v>278</v>
      </c>
      <c r="B350" s="62">
        <v>-4709685</v>
      </c>
      <c r="C350" s="62">
        <v>-4709685</v>
      </c>
      <c r="D350" s="25">
        <v>0</v>
      </c>
    </row>
    <row r="351" spans="1:4" x14ac:dyDescent="0.2">
      <c r="A351" s="32" t="s">
        <v>279</v>
      </c>
      <c r="B351" s="62">
        <v>-14012145.800000001</v>
      </c>
      <c r="C351" s="62">
        <v>-14012145.800000001</v>
      </c>
      <c r="D351" s="25">
        <v>0</v>
      </c>
    </row>
    <row r="352" spans="1:4" x14ac:dyDescent="0.2">
      <c r="A352" s="32" t="s">
        <v>280</v>
      </c>
      <c r="B352" s="62">
        <v>-34862403.259999998</v>
      </c>
      <c r="C352" s="62">
        <v>-34862403.259999998</v>
      </c>
      <c r="D352" s="25">
        <v>0</v>
      </c>
    </row>
    <row r="353" spans="1:4" x14ac:dyDescent="0.2">
      <c r="A353" s="32" t="s">
        <v>281</v>
      </c>
      <c r="B353" s="62">
        <v>-20686201.850000001</v>
      </c>
      <c r="C353" s="62">
        <v>-20686201.850000001</v>
      </c>
      <c r="D353" s="25">
        <v>0</v>
      </c>
    </row>
    <row r="354" spans="1:4" x14ac:dyDescent="0.2">
      <c r="A354" s="32" t="s">
        <v>282</v>
      </c>
      <c r="B354" s="62">
        <v>-35498000</v>
      </c>
      <c r="C354" s="62">
        <v>-35498000</v>
      </c>
      <c r="D354" s="25">
        <v>0</v>
      </c>
    </row>
    <row r="355" spans="1:4" x14ac:dyDescent="0.2">
      <c r="A355" s="32" t="s">
        <v>283</v>
      </c>
      <c r="B355" s="62">
        <v>-9878010.6099999994</v>
      </c>
      <c r="C355" s="62">
        <v>-9878010.6099999994</v>
      </c>
      <c r="D355" s="25">
        <v>0</v>
      </c>
    </row>
    <row r="356" spans="1:4" x14ac:dyDescent="0.2">
      <c r="A356" s="32" t="s">
        <v>284</v>
      </c>
      <c r="B356" s="62">
        <v>-14399573.91</v>
      </c>
      <c r="C356" s="62">
        <v>-14399573.91</v>
      </c>
      <c r="D356" s="25">
        <v>0</v>
      </c>
    </row>
    <row r="357" spans="1:4" x14ac:dyDescent="0.2">
      <c r="A357" s="32" t="s">
        <v>285</v>
      </c>
      <c r="B357" s="62">
        <v>11739962.789999999</v>
      </c>
      <c r="C357" s="62">
        <v>11739962.789999999</v>
      </c>
      <c r="D357" s="25">
        <v>0</v>
      </c>
    </row>
    <row r="358" spans="1:4" x14ac:dyDescent="0.2">
      <c r="A358" s="32" t="s">
        <v>286</v>
      </c>
      <c r="B358" s="62">
        <v>-6143321.2400000002</v>
      </c>
      <c r="C358" s="62">
        <v>-6143321.2400000002</v>
      </c>
      <c r="D358" s="25">
        <v>0</v>
      </c>
    </row>
    <row r="359" spans="1:4" x14ac:dyDescent="0.2">
      <c r="A359" s="55" t="s">
        <v>287</v>
      </c>
      <c r="B359" s="98">
        <f>SUM(B342:B358)</f>
        <v>-433513363.73000008</v>
      </c>
      <c r="C359" s="98">
        <f>SUM(C342:C358)</f>
        <v>-434738863.73000008</v>
      </c>
      <c r="D359" s="99">
        <f>SUM(D342:D358)</f>
        <v>-1225500</v>
      </c>
    </row>
    <row r="360" spans="1:4" ht="19.5" customHeight="1" x14ac:dyDescent="0.2">
      <c r="B360" s="30">
        <f>+B359</f>
        <v>-433513363.73000008</v>
      </c>
      <c r="C360" s="30">
        <f>+C359</f>
        <v>-434738863.73000008</v>
      </c>
      <c r="D360" s="30">
        <f>+D359</f>
        <v>-1225500</v>
      </c>
    </row>
    <row r="361" spans="1:4" x14ac:dyDescent="0.2">
      <c r="B361" s="100"/>
      <c r="C361" s="100"/>
      <c r="D361" s="100"/>
    </row>
    <row r="363" spans="1:4" ht="27" customHeight="1" x14ac:dyDescent="0.2">
      <c r="A363" s="76" t="s">
        <v>288</v>
      </c>
      <c r="B363" s="77" t="s">
        <v>45</v>
      </c>
      <c r="C363" s="21" t="s">
        <v>46</v>
      </c>
      <c r="D363" s="97" t="s">
        <v>289</v>
      </c>
    </row>
    <row r="364" spans="1:4" x14ac:dyDescent="0.2">
      <c r="A364" s="32" t="s">
        <v>290</v>
      </c>
      <c r="B364" s="62">
        <v>495091.14</v>
      </c>
      <c r="C364" s="62">
        <v>-52409739.469999999</v>
      </c>
      <c r="D364" s="62">
        <v>-52904830.609999999</v>
      </c>
    </row>
    <row r="365" spans="1:4" x14ac:dyDescent="0.2">
      <c r="A365" s="32" t="s">
        <v>291</v>
      </c>
      <c r="B365" s="62">
        <v>2218782.21</v>
      </c>
      <c r="C365" s="62">
        <v>2218782.21</v>
      </c>
      <c r="D365" s="62">
        <v>0</v>
      </c>
    </row>
    <row r="366" spans="1:4" x14ac:dyDescent="0.2">
      <c r="A366" s="32" t="s">
        <v>292</v>
      </c>
      <c r="B366" s="62">
        <v>-1283409.3600000001</v>
      </c>
      <c r="C366" s="62">
        <v>-1283409.3600000001</v>
      </c>
      <c r="D366" s="62">
        <v>0</v>
      </c>
    </row>
    <row r="367" spans="1:4" x14ac:dyDescent="0.2">
      <c r="A367" s="32" t="s">
        <v>293</v>
      </c>
      <c r="B367" s="62">
        <v>4782923.5999999996</v>
      </c>
      <c r="C367" s="62">
        <v>4782923.5999999996</v>
      </c>
      <c r="D367" s="62">
        <v>0</v>
      </c>
    </row>
    <row r="368" spans="1:4" x14ac:dyDescent="0.2">
      <c r="A368" s="32" t="s">
        <v>294</v>
      </c>
      <c r="B368" s="62">
        <v>13065355.58</v>
      </c>
      <c r="C368" s="62">
        <v>13065355.58</v>
      </c>
      <c r="D368" s="62">
        <v>0</v>
      </c>
    </row>
    <row r="369" spans="1:4" x14ac:dyDescent="0.2">
      <c r="A369" s="32" t="s">
        <v>295</v>
      </c>
      <c r="B369" s="62">
        <v>12662592.15</v>
      </c>
      <c r="C369" s="62">
        <v>12662592.15</v>
      </c>
      <c r="D369" s="62">
        <v>0</v>
      </c>
    </row>
    <row r="370" spans="1:4" x14ac:dyDescent="0.2">
      <c r="A370" s="32" t="s">
        <v>296</v>
      </c>
      <c r="B370" s="62">
        <v>22267687.530000001</v>
      </c>
      <c r="C370" s="62">
        <v>22267687.530000001</v>
      </c>
      <c r="D370" s="62">
        <v>0</v>
      </c>
    </row>
    <row r="371" spans="1:4" x14ac:dyDescent="0.2">
      <c r="A371" s="32" t="s">
        <v>297</v>
      </c>
      <c r="B371" s="62">
        <v>20788247.489999998</v>
      </c>
      <c r="C371" s="62">
        <v>20788247.489999998</v>
      </c>
      <c r="D371" s="62">
        <v>0</v>
      </c>
    </row>
    <row r="372" spans="1:4" x14ac:dyDescent="0.2">
      <c r="A372" s="32" t="s">
        <v>298</v>
      </c>
      <c r="B372" s="62">
        <v>26079817.829999998</v>
      </c>
      <c r="C372" s="62">
        <v>26074085.829999998</v>
      </c>
      <c r="D372" s="62">
        <v>-5732</v>
      </c>
    </row>
    <row r="373" spans="1:4" x14ac:dyDescent="0.2">
      <c r="A373" s="32" t="s">
        <v>299</v>
      </c>
      <c r="B373" s="62">
        <v>45948511.789999999</v>
      </c>
      <c r="C373" s="62">
        <v>45948511.789999999</v>
      </c>
      <c r="D373" s="62">
        <v>0</v>
      </c>
    </row>
    <row r="374" spans="1:4" x14ac:dyDescent="0.2">
      <c r="A374" s="32" t="s">
        <v>300</v>
      </c>
      <c r="B374" s="62">
        <v>6995508.79</v>
      </c>
      <c r="C374" s="62">
        <v>6995508.79</v>
      </c>
      <c r="D374" s="62">
        <v>0</v>
      </c>
    </row>
    <row r="375" spans="1:4" x14ac:dyDescent="0.2">
      <c r="A375" s="32" t="s">
        <v>301</v>
      </c>
      <c r="B375" s="62">
        <v>45146664.119999997</v>
      </c>
      <c r="C375" s="62">
        <v>45146664.119999997</v>
      </c>
      <c r="D375" s="62">
        <v>0</v>
      </c>
    </row>
    <row r="376" spans="1:4" x14ac:dyDescent="0.2">
      <c r="A376" s="32" t="s">
        <v>302</v>
      </c>
      <c r="B376" s="62">
        <v>10197886.5</v>
      </c>
      <c r="C376" s="62">
        <v>10197886.5</v>
      </c>
      <c r="D376" s="62">
        <v>0</v>
      </c>
    </row>
    <row r="377" spans="1:4" x14ac:dyDescent="0.2">
      <c r="A377" s="32" t="s">
        <v>303</v>
      </c>
      <c r="B377" s="62">
        <v>16380483.26</v>
      </c>
      <c r="C377" s="62">
        <v>16380483.26</v>
      </c>
      <c r="D377" s="62">
        <v>0</v>
      </c>
    </row>
    <row r="378" spans="1:4" x14ac:dyDescent="0.2">
      <c r="A378" s="32" t="s">
        <v>304</v>
      </c>
      <c r="B378" s="101">
        <v>12013030.140000001</v>
      </c>
      <c r="C378" s="62">
        <v>12013030.140000001</v>
      </c>
      <c r="D378" s="62">
        <v>0</v>
      </c>
    </row>
    <row r="379" spans="1:4" x14ac:dyDescent="0.2">
      <c r="A379" s="32" t="s">
        <v>305</v>
      </c>
      <c r="B379" s="101">
        <v>0</v>
      </c>
      <c r="C379" s="62">
        <v>-21936688.18</v>
      </c>
      <c r="D379" s="62">
        <v>-21936688.18</v>
      </c>
    </row>
    <row r="380" spans="1:4" x14ac:dyDescent="0.2">
      <c r="A380" s="32" t="s">
        <v>306</v>
      </c>
      <c r="B380" s="101">
        <v>-3151492.64</v>
      </c>
      <c r="C380" s="62">
        <v>-3151492.64</v>
      </c>
      <c r="D380" s="62">
        <v>0</v>
      </c>
    </row>
    <row r="381" spans="1:4" x14ac:dyDescent="0.2">
      <c r="A381" s="32" t="s">
        <v>307</v>
      </c>
      <c r="B381" s="101">
        <v>-50568962.140000001</v>
      </c>
      <c r="C381" s="62">
        <v>-50568962.140000001</v>
      </c>
      <c r="D381" s="62">
        <v>0</v>
      </c>
    </row>
    <row r="382" spans="1:4" x14ac:dyDescent="0.2">
      <c r="A382" s="32" t="s">
        <v>308</v>
      </c>
      <c r="B382" s="101">
        <v>-12386351.48</v>
      </c>
      <c r="C382" s="62">
        <v>-12386351.48</v>
      </c>
      <c r="D382" s="62">
        <v>0</v>
      </c>
    </row>
    <row r="383" spans="1:4" x14ac:dyDescent="0.2">
      <c r="A383" s="32" t="s">
        <v>309</v>
      </c>
      <c r="B383" s="101">
        <v>-58691617.689999998</v>
      </c>
      <c r="C383" s="62">
        <v>-58691617.689999998</v>
      </c>
      <c r="D383" s="62">
        <v>0</v>
      </c>
    </row>
    <row r="384" spans="1:4" x14ac:dyDescent="0.2">
      <c r="A384" s="32" t="s">
        <v>310</v>
      </c>
      <c r="B384" s="101">
        <v>-2081918.5</v>
      </c>
      <c r="C384" s="62">
        <v>-2081918.5</v>
      </c>
      <c r="D384" s="62">
        <v>0</v>
      </c>
    </row>
    <row r="385" spans="1:4" x14ac:dyDescent="0.2">
      <c r="A385" s="32" t="s">
        <v>311</v>
      </c>
      <c r="B385" s="101">
        <v>-5123799.76</v>
      </c>
      <c r="C385" s="62">
        <v>-5123799.76</v>
      </c>
      <c r="D385" s="62">
        <v>0</v>
      </c>
    </row>
    <row r="386" spans="1:4" x14ac:dyDescent="0.2">
      <c r="A386" s="32" t="s">
        <v>312</v>
      </c>
      <c r="B386" s="101">
        <v>-1906053.82</v>
      </c>
      <c r="C386" s="62">
        <v>-1906053.82</v>
      </c>
      <c r="D386" s="62">
        <v>0</v>
      </c>
    </row>
    <row r="387" spans="1:4" x14ac:dyDescent="0.2">
      <c r="A387" s="32" t="s">
        <v>313</v>
      </c>
      <c r="B387" s="101">
        <v>-80003.899999999994</v>
      </c>
      <c r="C387" s="62">
        <v>-80003.899999999994</v>
      </c>
      <c r="D387" s="62">
        <v>0</v>
      </c>
    </row>
    <row r="388" spans="1:4" x14ac:dyDescent="0.2">
      <c r="A388" s="32" t="s">
        <v>314</v>
      </c>
      <c r="B388" s="101">
        <v>-43144.12</v>
      </c>
      <c r="C388" s="62">
        <v>-43144.12</v>
      </c>
      <c r="D388" s="62">
        <v>0</v>
      </c>
    </row>
    <row r="389" spans="1:4" x14ac:dyDescent="0.2">
      <c r="A389" s="32" t="s">
        <v>315</v>
      </c>
      <c r="B389" s="101">
        <v>-427641.74</v>
      </c>
      <c r="C389" s="62">
        <v>-427641.74</v>
      </c>
      <c r="D389" s="62">
        <v>0</v>
      </c>
    </row>
    <row r="390" spans="1:4" x14ac:dyDescent="0.2">
      <c r="A390" s="32" t="s">
        <v>316</v>
      </c>
      <c r="B390" s="101">
        <v>0</v>
      </c>
      <c r="C390" s="62">
        <v>441.1</v>
      </c>
      <c r="D390" s="62">
        <v>441.1</v>
      </c>
    </row>
    <row r="391" spans="1:4" x14ac:dyDescent="0.2">
      <c r="A391" s="32" t="s">
        <v>317</v>
      </c>
      <c r="B391" s="101">
        <v>0</v>
      </c>
      <c r="C391" s="62">
        <v>27661687.710000001</v>
      </c>
      <c r="D391" s="62">
        <v>27661687.710000001</v>
      </c>
    </row>
    <row r="392" spans="1:4" x14ac:dyDescent="0.2">
      <c r="A392" s="32" t="s">
        <v>318</v>
      </c>
      <c r="B392" s="101">
        <v>-498692.19</v>
      </c>
      <c r="C392" s="62">
        <v>-498692.19</v>
      </c>
      <c r="D392" s="62">
        <v>0</v>
      </c>
    </row>
    <row r="393" spans="1:4" x14ac:dyDescent="0.2">
      <c r="A393" s="32" t="s">
        <v>319</v>
      </c>
      <c r="B393" s="101">
        <v>102304403.65000001</v>
      </c>
      <c r="C393" s="62">
        <v>108024112.28</v>
      </c>
      <c r="D393" s="62">
        <v>5719708.6299999999</v>
      </c>
    </row>
    <row r="394" spans="1:4" x14ac:dyDescent="0.2">
      <c r="A394" s="28" t="s">
        <v>320</v>
      </c>
      <c r="B394" s="43">
        <f>+B393+B364</f>
        <v>102799494.79000001</v>
      </c>
      <c r="C394" s="25">
        <f t="shared" ref="C394:D394" si="6">+C393+C364</f>
        <v>55614372.810000002</v>
      </c>
      <c r="D394" s="25">
        <f t="shared" si="6"/>
        <v>-47185121.979999997</v>
      </c>
    </row>
    <row r="395" spans="1:4" ht="20.25" customHeight="1" x14ac:dyDescent="0.2">
      <c r="B395" s="30">
        <f>+B394</f>
        <v>102799494.79000001</v>
      </c>
      <c r="C395" s="30">
        <f>+C394</f>
        <v>55614372.810000002</v>
      </c>
      <c r="D395" s="30">
        <f>+D394</f>
        <v>-47185121.979999997</v>
      </c>
    </row>
    <row r="397" spans="1:4" x14ac:dyDescent="0.2">
      <c r="A397" s="75" t="s">
        <v>321</v>
      </c>
    </row>
    <row r="399" spans="1:4" ht="30.75" customHeight="1" x14ac:dyDescent="0.2">
      <c r="A399" s="76" t="s">
        <v>322</v>
      </c>
      <c r="B399" s="77" t="s">
        <v>45</v>
      </c>
      <c r="C399" s="21" t="s">
        <v>46</v>
      </c>
      <c r="D399" s="21" t="s">
        <v>47</v>
      </c>
    </row>
    <row r="400" spans="1:4" x14ac:dyDescent="0.2">
      <c r="A400" s="78" t="s">
        <v>323</v>
      </c>
      <c r="B400" s="79">
        <v>13223</v>
      </c>
      <c r="C400" s="79">
        <v>13223</v>
      </c>
      <c r="D400" s="79">
        <v>0</v>
      </c>
    </row>
    <row r="401" spans="1:4" x14ac:dyDescent="0.2">
      <c r="A401" s="32" t="s">
        <v>324</v>
      </c>
      <c r="B401" s="62">
        <v>-338799.86</v>
      </c>
      <c r="C401" s="62">
        <v>36164.44</v>
      </c>
      <c r="D401" s="62">
        <v>374964.3</v>
      </c>
    </row>
    <row r="402" spans="1:4" x14ac:dyDescent="0.2">
      <c r="A402" s="32" t="s">
        <v>325</v>
      </c>
      <c r="B402" s="62">
        <v>166255.82999999999</v>
      </c>
      <c r="C402" s="62">
        <v>237089.23</v>
      </c>
      <c r="D402" s="62">
        <v>70833.399999999994</v>
      </c>
    </row>
    <row r="403" spans="1:4" x14ac:dyDescent="0.2">
      <c r="A403" s="32" t="s">
        <v>326</v>
      </c>
      <c r="B403" s="62">
        <v>2522900.79</v>
      </c>
      <c r="C403" s="62">
        <v>1579803.33</v>
      </c>
      <c r="D403" s="62">
        <v>-943097.46</v>
      </c>
    </row>
    <row r="404" spans="1:4" x14ac:dyDescent="0.2">
      <c r="A404" s="32" t="s">
        <v>327</v>
      </c>
      <c r="B404" s="62">
        <v>660355.88</v>
      </c>
      <c r="C404" s="62">
        <v>565721.05000000005</v>
      </c>
      <c r="D404" s="62">
        <v>-94634.83</v>
      </c>
    </row>
    <row r="405" spans="1:4" x14ac:dyDescent="0.2">
      <c r="A405" s="32" t="s">
        <v>328</v>
      </c>
      <c r="B405" s="62">
        <v>9279424.3100000005</v>
      </c>
      <c r="C405" s="62">
        <v>0</v>
      </c>
      <c r="D405" s="62">
        <v>-9279424.3100000005</v>
      </c>
    </row>
    <row r="406" spans="1:4" x14ac:dyDescent="0.2">
      <c r="A406" s="32" t="s">
        <v>329</v>
      </c>
      <c r="B406" s="62">
        <v>12166260.74</v>
      </c>
      <c r="C406" s="62">
        <v>0</v>
      </c>
      <c r="D406" s="62">
        <v>-12166260.74</v>
      </c>
    </row>
    <row r="407" spans="1:4" x14ac:dyDescent="0.2">
      <c r="A407" s="32" t="s">
        <v>330</v>
      </c>
      <c r="B407" s="62">
        <v>2657.1</v>
      </c>
      <c r="C407" s="62">
        <v>0</v>
      </c>
      <c r="D407" s="62">
        <v>-2657.1</v>
      </c>
    </row>
    <row r="408" spans="1:4" x14ac:dyDescent="0.2">
      <c r="A408" s="32" t="s">
        <v>331</v>
      </c>
      <c r="B408" s="62">
        <v>112417.03</v>
      </c>
      <c r="C408" s="62">
        <v>0</v>
      </c>
      <c r="D408" s="62">
        <v>-112417.03</v>
      </c>
    </row>
    <row r="409" spans="1:4" x14ac:dyDescent="0.2">
      <c r="A409" s="32" t="s">
        <v>332</v>
      </c>
      <c r="B409" s="62">
        <v>1417792</v>
      </c>
      <c r="C409" s="62">
        <v>12792</v>
      </c>
      <c r="D409" s="62">
        <v>-1405000</v>
      </c>
    </row>
    <row r="410" spans="1:4" x14ac:dyDescent="0.2">
      <c r="A410" s="32" t="s">
        <v>333</v>
      </c>
      <c r="B410" s="102">
        <v>0</v>
      </c>
      <c r="C410" s="62">
        <v>25648933.460000001</v>
      </c>
      <c r="D410" s="62">
        <v>25648933.460000001</v>
      </c>
    </row>
    <row r="411" spans="1:4" x14ac:dyDescent="0.2">
      <c r="A411" s="32" t="s">
        <v>334</v>
      </c>
      <c r="B411" s="102">
        <v>0</v>
      </c>
      <c r="C411" s="62">
        <v>2354053.96</v>
      </c>
      <c r="D411" s="62">
        <v>2354053.96</v>
      </c>
    </row>
    <row r="412" spans="1:4" x14ac:dyDescent="0.2">
      <c r="A412" s="32" t="s">
        <v>335</v>
      </c>
      <c r="B412" s="102">
        <v>0</v>
      </c>
      <c r="C412" s="62">
        <v>5405398.2699999996</v>
      </c>
      <c r="D412" s="62">
        <v>5405398.2699999996</v>
      </c>
    </row>
    <row r="413" spans="1:4" x14ac:dyDescent="0.2">
      <c r="A413" s="32" t="s">
        <v>336</v>
      </c>
      <c r="B413" s="102">
        <v>0</v>
      </c>
      <c r="C413" s="62">
        <v>2935.35</v>
      </c>
      <c r="D413" s="62">
        <v>2935.35</v>
      </c>
    </row>
    <row r="414" spans="1:4" x14ac:dyDescent="0.2">
      <c r="A414" s="32" t="s">
        <v>337</v>
      </c>
      <c r="B414" s="62">
        <v>29733.3</v>
      </c>
      <c r="C414" s="62">
        <v>9823.06</v>
      </c>
      <c r="D414" s="62">
        <v>-19910.240000000002</v>
      </c>
    </row>
    <row r="415" spans="1:4" x14ac:dyDescent="0.2">
      <c r="A415" s="32" t="s">
        <v>338</v>
      </c>
      <c r="B415" s="62">
        <v>4475664.58</v>
      </c>
      <c r="C415" s="62">
        <v>1417409.7</v>
      </c>
      <c r="D415" s="62">
        <v>-3058254.88</v>
      </c>
    </row>
    <row r="416" spans="1:4" x14ac:dyDescent="0.2">
      <c r="A416" s="32" t="s">
        <v>339</v>
      </c>
      <c r="B416" s="62">
        <v>1679042.38</v>
      </c>
      <c r="C416" s="62">
        <v>2923461.73</v>
      </c>
      <c r="D416" s="62">
        <v>1244419.3500000001</v>
      </c>
    </row>
    <row r="417" spans="1:4" x14ac:dyDescent="0.2">
      <c r="A417" s="32" t="s">
        <v>340</v>
      </c>
      <c r="B417" s="62">
        <v>1821634.08</v>
      </c>
      <c r="C417" s="62">
        <v>1781631.08</v>
      </c>
      <c r="D417" s="62">
        <v>-40003</v>
      </c>
    </row>
    <row r="418" spans="1:4" x14ac:dyDescent="0.2">
      <c r="A418" s="32" t="s">
        <v>341</v>
      </c>
      <c r="B418" s="62">
        <v>530327.53</v>
      </c>
      <c r="C418" s="62">
        <v>530703.81999999995</v>
      </c>
      <c r="D418" s="62">
        <v>376.29</v>
      </c>
    </row>
    <row r="419" spans="1:4" x14ac:dyDescent="0.2">
      <c r="A419" s="32" t="s">
        <v>342</v>
      </c>
      <c r="B419" s="62">
        <v>1749314.32</v>
      </c>
      <c r="C419" s="62">
        <v>0</v>
      </c>
      <c r="D419" s="62">
        <v>-1749314.32</v>
      </c>
    </row>
    <row r="420" spans="1:4" x14ac:dyDescent="0.2">
      <c r="A420" s="32" t="s">
        <v>343</v>
      </c>
      <c r="B420" s="62">
        <v>3996815.16</v>
      </c>
      <c r="C420" s="62">
        <v>0</v>
      </c>
      <c r="D420" s="62">
        <v>-3996815.16</v>
      </c>
    </row>
    <row r="421" spans="1:4" x14ac:dyDescent="0.2">
      <c r="A421" s="64" t="s">
        <v>344</v>
      </c>
      <c r="B421" s="80">
        <v>40285018.170000002</v>
      </c>
      <c r="C421" s="80">
        <v>42519143.479999997</v>
      </c>
      <c r="D421" s="80">
        <v>2234125.31</v>
      </c>
    </row>
    <row r="422" spans="1:4" ht="21.75" customHeight="1" x14ac:dyDescent="0.2">
      <c r="A422" s="103" t="s">
        <v>345</v>
      </c>
      <c r="B422" s="81">
        <f>+B421</f>
        <v>40285018.170000002</v>
      </c>
      <c r="C422" s="81">
        <f t="shared" ref="C422:D422" si="7">+C421</f>
        <v>42519143.479999997</v>
      </c>
      <c r="D422" s="81">
        <f t="shared" si="7"/>
        <v>2234125.31</v>
      </c>
    </row>
    <row r="425" spans="1:4" ht="24" customHeight="1" x14ac:dyDescent="0.2">
      <c r="A425" s="76" t="s">
        <v>346</v>
      </c>
      <c r="B425" s="77" t="s">
        <v>47</v>
      </c>
      <c r="C425" s="21" t="s">
        <v>347</v>
      </c>
    </row>
    <row r="426" spans="1:4" x14ac:dyDescent="0.2">
      <c r="A426" s="24"/>
      <c r="B426" s="43"/>
      <c r="C426" s="25"/>
    </row>
    <row r="427" spans="1:4" x14ac:dyDescent="0.2">
      <c r="A427" s="24" t="s">
        <v>348</v>
      </c>
      <c r="B427" s="41">
        <f>+B428</f>
        <v>23514470.399999999</v>
      </c>
      <c r="C427" s="25"/>
    </row>
    <row r="428" spans="1:4" x14ac:dyDescent="0.2">
      <c r="A428" s="32" t="s">
        <v>349</v>
      </c>
      <c r="B428" s="62">
        <v>23514470.399999999</v>
      </c>
      <c r="C428" s="25"/>
    </row>
    <row r="429" spans="1:4" x14ac:dyDescent="0.2">
      <c r="A429" s="24" t="s">
        <v>61</v>
      </c>
      <c r="B429" s="41">
        <f>SUM(B430:B434)</f>
        <v>2607713.3499999996</v>
      </c>
      <c r="C429" s="25"/>
    </row>
    <row r="430" spans="1:4" x14ac:dyDescent="0.2">
      <c r="A430" s="32" t="s">
        <v>350</v>
      </c>
      <c r="B430" s="25">
        <v>1679542.46</v>
      </c>
      <c r="C430" s="25"/>
    </row>
    <row r="431" spans="1:4" x14ac:dyDescent="0.2">
      <c r="A431" s="32" t="s">
        <v>351</v>
      </c>
      <c r="B431" s="25">
        <v>0</v>
      </c>
      <c r="C431" s="25"/>
    </row>
    <row r="432" spans="1:4" x14ac:dyDescent="0.2">
      <c r="A432" s="32" t="s">
        <v>352</v>
      </c>
      <c r="B432" s="25">
        <v>231662.61</v>
      </c>
      <c r="C432" s="25"/>
    </row>
    <row r="433" spans="1:4" x14ac:dyDescent="0.2">
      <c r="A433" s="32" t="s">
        <v>353</v>
      </c>
      <c r="B433" s="25">
        <v>353400</v>
      </c>
      <c r="C433" s="25"/>
    </row>
    <row r="434" spans="1:4" x14ac:dyDescent="0.2">
      <c r="A434" s="32" t="s">
        <v>354</v>
      </c>
      <c r="B434" s="25">
        <v>343108.28</v>
      </c>
      <c r="C434" s="25"/>
    </row>
    <row r="435" spans="1:4" x14ac:dyDescent="0.2">
      <c r="A435" s="28" t="s">
        <v>123</v>
      </c>
      <c r="B435" s="25"/>
      <c r="C435" s="25"/>
    </row>
    <row r="436" spans="1:4" ht="18" customHeight="1" x14ac:dyDescent="0.2">
      <c r="B436" s="30">
        <f>+B427+B429</f>
        <v>26122183.75</v>
      </c>
      <c r="C436" s="21"/>
    </row>
    <row r="440" spans="1:4" x14ac:dyDescent="0.2">
      <c r="A440" s="104" t="s">
        <v>355</v>
      </c>
      <c r="B440" s="105" t="s">
        <v>45</v>
      </c>
      <c r="C440" s="105" t="s">
        <v>46</v>
      </c>
      <c r="D440" s="105" t="s">
        <v>47</v>
      </c>
    </row>
    <row r="441" spans="1:4" x14ac:dyDescent="0.2">
      <c r="A441" s="24" t="s">
        <v>356</v>
      </c>
      <c r="B441" s="25">
        <v>0</v>
      </c>
      <c r="C441" s="25">
        <v>0</v>
      </c>
      <c r="D441" s="25">
        <v>0</v>
      </c>
    </row>
    <row r="442" spans="1:4" x14ac:dyDescent="0.2">
      <c r="A442" s="24" t="s">
        <v>357</v>
      </c>
      <c r="B442" s="25">
        <v>0</v>
      </c>
      <c r="C442" s="25">
        <v>0</v>
      </c>
      <c r="D442" s="25">
        <v>0</v>
      </c>
    </row>
    <row r="443" spans="1:4" x14ac:dyDescent="0.2">
      <c r="A443" s="28" t="s">
        <v>358</v>
      </c>
      <c r="B443" s="106">
        <v>0</v>
      </c>
      <c r="C443" s="107">
        <v>0</v>
      </c>
      <c r="D443" s="107">
        <v>0</v>
      </c>
    </row>
    <row r="447" spans="1:4" x14ac:dyDescent="0.2">
      <c r="A447" s="5" t="s">
        <v>359</v>
      </c>
      <c r="B447" s="76" t="s">
        <v>360</v>
      </c>
    </row>
    <row r="448" spans="1:4" x14ac:dyDescent="0.2">
      <c r="B448" s="108"/>
    </row>
    <row r="449" spans="1:3" x14ac:dyDescent="0.2">
      <c r="B449" s="108"/>
    </row>
    <row r="450" spans="1:3" ht="25.5" x14ac:dyDescent="0.2">
      <c r="A450" s="76" t="s">
        <v>361</v>
      </c>
      <c r="B450" s="76"/>
      <c r="C450" s="109"/>
    </row>
    <row r="451" spans="1:3" x14ac:dyDescent="0.2">
      <c r="A451" s="110"/>
      <c r="B451" s="110"/>
      <c r="C451" s="111"/>
    </row>
    <row r="452" spans="1:3" x14ac:dyDescent="0.2">
      <c r="A452" s="97" t="s">
        <v>362</v>
      </c>
      <c r="B452" s="97" t="s">
        <v>45</v>
      </c>
      <c r="C452" s="97" t="s">
        <v>46</v>
      </c>
    </row>
    <row r="453" spans="1:3" ht="25.5" x14ac:dyDescent="0.2">
      <c r="A453" s="112" t="s">
        <v>363</v>
      </c>
      <c r="B453" s="113">
        <f>SUM(B454+B464)</f>
        <v>0</v>
      </c>
      <c r="C453" s="113">
        <f>SUM(C454+C464)</f>
        <v>0</v>
      </c>
    </row>
    <row r="454" spans="1:3" ht="25.5" x14ac:dyDescent="0.2">
      <c r="A454" s="114" t="s">
        <v>364</v>
      </c>
      <c r="B454" s="113">
        <f>+B459+B462+B476</f>
        <v>0</v>
      </c>
      <c r="C454" s="113">
        <f>+C459+C462+C476</f>
        <v>0</v>
      </c>
    </row>
    <row r="455" spans="1:3" ht="25.5" x14ac:dyDescent="0.2">
      <c r="A455" s="114" t="s">
        <v>365</v>
      </c>
      <c r="B455" s="113">
        <v>0</v>
      </c>
      <c r="C455" s="115">
        <v>0</v>
      </c>
    </row>
    <row r="456" spans="1:3" ht="25.5" x14ac:dyDescent="0.2">
      <c r="A456" s="114" t="s">
        <v>366</v>
      </c>
      <c r="B456" s="113">
        <v>0</v>
      </c>
      <c r="C456" s="115">
        <v>0</v>
      </c>
    </row>
    <row r="457" spans="1:3" x14ac:dyDescent="0.2">
      <c r="A457" s="114" t="s">
        <v>367</v>
      </c>
      <c r="B457" s="113">
        <v>0</v>
      </c>
      <c r="C457" s="115">
        <v>0</v>
      </c>
    </row>
    <row r="458" spans="1:3" x14ac:dyDescent="0.2">
      <c r="A458" s="114" t="s">
        <v>368</v>
      </c>
      <c r="B458" s="113">
        <v>0</v>
      </c>
      <c r="C458" s="115">
        <v>0</v>
      </c>
    </row>
    <row r="459" spans="1:3" x14ac:dyDescent="0.2">
      <c r="A459" s="114" t="s">
        <v>369</v>
      </c>
      <c r="B459" s="113">
        <v>0</v>
      </c>
      <c r="C459" s="116">
        <v>0</v>
      </c>
    </row>
    <row r="460" spans="1:3" x14ac:dyDescent="0.2">
      <c r="A460" s="114" t="s">
        <v>370</v>
      </c>
      <c r="B460" s="113">
        <v>0</v>
      </c>
      <c r="C460" s="115">
        <v>0</v>
      </c>
    </row>
    <row r="461" spans="1:3" x14ac:dyDescent="0.2">
      <c r="A461" s="114" t="s">
        <v>371</v>
      </c>
      <c r="B461" s="113">
        <v>0</v>
      </c>
      <c r="C461" s="115">
        <v>0</v>
      </c>
    </row>
    <row r="462" spans="1:3" ht="25.5" x14ac:dyDescent="0.2">
      <c r="A462" s="114" t="s">
        <v>372</v>
      </c>
      <c r="B462" s="113">
        <v>0</v>
      </c>
      <c r="C462" s="115">
        <v>0</v>
      </c>
    </row>
    <row r="463" spans="1:3" x14ac:dyDescent="0.2">
      <c r="A463" s="114" t="s">
        <v>373</v>
      </c>
      <c r="B463" s="113">
        <v>0</v>
      </c>
      <c r="C463" s="113">
        <v>0</v>
      </c>
    </row>
    <row r="464" spans="1:3" x14ac:dyDescent="0.2">
      <c r="A464" s="114" t="s">
        <v>374</v>
      </c>
      <c r="B464" s="113">
        <v>0</v>
      </c>
      <c r="C464" s="113">
        <v>0</v>
      </c>
    </row>
    <row r="465" spans="1:3" x14ac:dyDescent="0.2">
      <c r="A465" s="114" t="s">
        <v>375</v>
      </c>
      <c r="B465" s="113">
        <v>0</v>
      </c>
      <c r="C465" s="115">
        <v>0</v>
      </c>
    </row>
    <row r="466" spans="1:3" x14ac:dyDescent="0.2">
      <c r="A466" s="114" t="s">
        <v>376</v>
      </c>
      <c r="B466" s="113">
        <v>0</v>
      </c>
      <c r="C466" s="113">
        <v>0</v>
      </c>
    </row>
    <row r="467" spans="1:3" ht="25.5" x14ac:dyDescent="0.2">
      <c r="A467" s="114" t="s">
        <v>377</v>
      </c>
      <c r="B467" s="113">
        <v>0</v>
      </c>
      <c r="C467" s="115">
        <v>0</v>
      </c>
    </row>
    <row r="468" spans="1:3" ht="25.5" x14ac:dyDescent="0.2">
      <c r="A468" s="114" t="s">
        <v>378</v>
      </c>
      <c r="B468" s="113">
        <v>0</v>
      </c>
      <c r="C468" s="115">
        <v>0</v>
      </c>
    </row>
    <row r="469" spans="1:3" ht="25.5" x14ac:dyDescent="0.2">
      <c r="A469" s="114" t="s">
        <v>379</v>
      </c>
      <c r="B469" s="113">
        <v>0</v>
      </c>
      <c r="C469" s="115">
        <v>0</v>
      </c>
    </row>
    <row r="470" spans="1:3" ht="25.5" x14ac:dyDescent="0.2">
      <c r="A470" s="114" t="s">
        <v>380</v>
      </c>
      <c r="B470" s="113">
        <v>0</v>
      </c>
      <c r="C470" s="115">
        <v>0</v>
      </c>
    </row>
    <row r="471" spans="1:3" ht="25.5" x14ac:dyDescent="0.2">
      <c r="A471" s="114" t="s">
        <v>381</v>
      </c>
      <c r="B471" s="113">
        <v>0</v>
      </c>
      <c r="C471" s="115">
        <v>0</v>
      </c>
    </row>
    <row r="472" spans="1:3" ht="25.5" x14ac:dyDescent="0.2">
      <c r="A472" s="114" t="s">
        <v>382</v>
      </c>
      <c r="B472" s="113">
        <v>0</v>
      </c>
      <c r="C472" s="115">
        <v>0</v>
      </c>
    </row>
    <row r="473" spans="1:3" ht="25.5" x14ac:dyDescent="0.2">
      <c r="A473" s="114" t="s">
        <v>382</v>
      </c>
      <c r="B473" s="113">
        <v>0</v>
      </c>
      <c r="C473" s="115">
        <v>0</v>
      </c>
    </row>
    <row r="474" spans="1:3" x14ac:dyDescent="0.2">
      <c r="A474" s="114" t="s">
        <v>383</v>
      </c>
      <c r="B474" s="113">
        <v>0</v>
      </c>
      <c r="C474" s="113">
        <v>0</v>
      </c>
    </row>
    <row r="475" spans="1:3" x14ac:dyDescent="0.2">
      <c r="A475" s="114" t="s">
        <v>383</v>
      </c>
      <c r="B475" s="113">
        <v>0</v>
      </c>
      <c r="C475" s="115">
        <v>0</v>
      </c>
    </row>
    <row r="476" spans="1:3" x14ac:dyDescent="0.2">
      <c r="A476" s="114" t="s">
        <v>384</v>
      </c>
      <c r="B476" s="113">
        <v>0</v>
      </c>
      <c r="C476" s="113">
        <v>0</v>
      </c>
    </row>
    <row r="477" spans="1:3" x14ac:dyDescent="0.2">
      <c r="A477" s="114" t="s">
        <v>385</v>
      </c>
      <c r="B477" s="113">
        <v>0</v>
      </c>
      <c r="C477" s="115">
        <v>0</v>
      </c>
    </row>
    <row r="478" spans="1:3" x14ac:dyDescent="0.2">
      <c r="A478" s="114" t="s">
        <v>386</v>
      </c>
      <c r="B478" s="113">
        <v>0</v>
      </c>
      <c r="C478" s="115">
        <v>0</v>
      </c>
    </row>
    <row r="479" spans="1:3" x14ac:dyDescent="0.2">
      <c r="A479" s="114" t="s">
        <v>387</v>
      </c>
      <c r="B479" s="113">
        <v>0</v>
      </c>
      <c r="C479" s="115">
        <v>0</v>
      </c>
    </row>
    <row r="480" spans="1:3" ht="25.5" x14ac:dyDescent="0.2">
      <c r="A480" s="114" t="s">
        <v>388</v>
      </c>
      <c r="B480" s="113">
        <v>0</v>
      </c>
      <c r="C480" s="115">
        <v>0</v>
      </c>
    </row>
    <row r="481" spans="1:3" ht="25.5" x14ac:dyDescent="0.2">
      <c r="A481" s="114" t="s">
        <v>389</v>
      </c>
      <c r="B481" s="113">
        <v>0</v>
      </c>
      <c r="C481" s="115">
        <v>0</v>
      </c>
    </row>
    <row r="482" spans="1:3" x14ac:dyDescent="0.2">
      <c r="A482" s="114" t="s">
        <v>390</v>
      </c>
      <c r="B482" s="113">
        <v>0</v>
      </c>
      <c r="C482" s="115">
        <v>0</v>
      </c>
    </row>
    <row r="483" spans="1:3" x14ac:dyDescent="0.2">
      <c r="A483" s="114" t="s">
        <v>391</v>
      </c>
      <c r="B483" s="113">
        <v>0</v>
      </c>
      <c r="C483" s="115">
        <v>0</v>
      </c>
    </row>
    <row r="484" spans="1:3" x14ac:dyDescent="0.2">
      <c r="A484" s="114" t="s">
        <v>392</v>
      </c>
      <c r="B484" s="113">
        <v>0</v>
      </c>
      <c r="C484" s="115">
        <v>0.38</v>
      </c>
    </row>
    <row r="485" spans="1:3" x14ac:dyDescent="0.2">
      <c r="A485" s="112" t="s">
        <v>393</v>
      </c>
      <c r="B485" s="113">
        <v>0</v>
      </c>
      <c r="C485" s="113">
        <v>0</v>
      </c>
    </row>
    <row r="486" spans="1:3" x14ac:dyDescent="0.2">
      <c r="A486" s="114" t="s">
        <v>394</v>
      </c>
      <c r="B486" s="113">
        <v>0</v>
      </c>
      <c r="C486" s="113">
        <v>0</v>
      </c>
    </row>
    <row r="487" spans="1:3" x14ac:dyDescent="0.2">
      <c r="A487" s="117" t="s">
        <v>395</v>
      </c>
      <c r="B487" s="118">
        <v>0</v>
      </c>
      <c r="C487" s="119">
        <v>0</v>
      </c>
    </row>
    <row r="488" spans="1:3" x14ac:dyDescent="0.2">
      <c r="B488" s="108"/>
    </row>
    <row r="490" spans="1:3" x14ac:dyDescent="0.2">
      <c r="A490" s="13" t="s">
        <v>446</v>
      </c>
    </row>
    <row r="491" spans="1:3" ht="12" customHeight="1" x14ac:dyDescent="0.2">
      <c r="A491" s="13" t="s">
        <v>445</v>
      </c>
    </row>
    <row r="492" spans="1:3" x14ac:dyDescent="0.2">
      <c r="A492" s="120"/>
      <c r="B492" s="120"/>
      <c r="C492" s="120"/>
    </row>
    <row r="493" spans="1:3" x14ac:dyDescent="0.2">
      <c r="A493" s="121" t="s">
        <v>396</v>
      </c>
      <c r="B493" s="122"/>
      <c r="C493" s="123"/>
    </row>
    <row r="494" spans="1:3" x14ac:dyDescent="0.2">
      <c r="A494" s="124" t="s">
        <v>397</v>
      </c>
      <c r="B494" s="125"/>
      <c r="C494" s="126"/>
    </row>
    <row r="495" spans="1:3" x14ac:dyDescent="0.2">
      <c r="A495" s="127" t="s">
        <v>398</v>
      </c>
      <c r="B495" s="128"/>
      <c r="C495" s="129"/>
    </row>
    <row r="496" spans="1:3" x14ac:dyDescent="0.2">
      <c r="A496" s="130" t="s">
        <v>399</v>
      </c>
      <c r="B496" s="131"/>
      <c r="C496" s="132">
        <v>110464632.69</v>
      </c>
    </row>
    <row r="497" spans="1:3" x14ac:dyDescent="0.2">
      <c r="A497" s="133"/>
      <c r="B497" s="133"/>
      <c r="C497" s="18"/>
    </row>
    <row r="498" spans="1:3" x14ac:dyDescent="0.2">
      <c r="A498" s="134" t="s">
        <v>400</v>
      </c>
      <c r="B498" s="134"/>
      <c r="C498" s="135">
        <f>SUM(C499:C503)</f>
        <v>931809.33</v>
      </c>
    </row>
    <row r="499" spans="1:3" x14ac:dyDescent="0.2">
      <c r="A499" s="136" t="s">
        <v>401</v>
      </c>
      <c r="B499" s="136"/>
      <c r="C499" s="137" t="s">
        <v>402</v>
      </c>
    </row>
    <row r="500" spans="1:3" x14ac:dyDescent="0.2">
      <c r="A500" s="136" t="s">
        <v>403</v>
      </c>
      <c r="B500" s="136"/>
      <c r="C500" s="137" t="s">
        <v>402</v>
      </c>
    </row>
    <row r="501" spans="1:3" x14ac:dyDescent="0.2">
      <c r="A501" s="136" t="s">
        <v>404</v>
      </c>
      <c r="B501" s="136"/>
      <c r="C501" s="137" t="s">
        <v>402</v>
      </c>
    </row>
    <row r="502" spans="1:3" x14ac:dyDescent="0.2">
      <c r="A502" s="136" t="s">
        <v>405</v>
      </c>
      <c r="B502" s="136"/>
      <c r="C502" s="138">
        <v>931809.33</v>
      </c>
    </row>
    <row r="503" spans="1:3" x14ac:dyDescent="0.2">
      <c r="A503" s="139" t="s">
        <v>406</v>
      </c>
      <c r="B503" s="140"/>
      <c r="C503" s="141">
        <v>0</v>
      </c>
    </row>
    <row r="504" spans="1:3" x14ac:dyDescent="0.2">
      <c r="A504" s="133"/>
      <c r="B504" s="133"/>
      <c r="C504" s="18"/>
    </row>
    <row r="505" spans="1:3" x14ac:dyDescent="0.2">
      <c r="A505" s="134" t="s">
        <v>407</v>
      </c>
      <c r="B505" s="134"/>
      <c r="C505" s="142">
        <f>SUM(C506:C509)</f>
        <v>1225500</v>
      </c>
    </row>
    <row r="506" spans="1:3" x14ac:dyDescent="0.2">
      <c r="A506" s="136" t="s">
        <v>408</v>
      </c>
      <c r="B506" s="136"/>
      <c r="C506" s="137" t="s">
        <v>402</v>
      </c>
    </row>
    <row r="507" spans="1:3" x14ac:dyDescent="0.2">
      <c r="A507" s="136" t="s">
        <v>409</v>
      </c>
      <c r="B507" s="136"/>
      <c r="C507" s="137" t="s">
        <v>402</v>
      </c>
    </row>
    <row r="508" spans="1:3" x14ac:dyDescent="0.2">
      <c r="A508" s="136" t="s">
        <v>410</v>
      </c>
      <c r="B508" s="136"/>
      <c r="C508" s="137" t="s">
        <v>402</v>
      </c>
    </row>
    <row r="509" spans="1:3" x14ac:dyDescent="0.2">
      <c r="A509" s="143" t="s">
        <v>411</v>
      </c>
      <c r="B509" s="144"/>
      <c r="C509" s="145">
        <v>1225500</v>
      </c>
    </row>
    <row r="510" spans="1:3" x14ac:dyDescent="0.2">
      <c r="A510" s="133"/>
      <c r="B510" s="133"/>
    </row>
    <row r="511" spans="1:3" x14ac:dyDescent="0.2">
      <c r="A511" s="146" t="s">
        <v>412</v>
      </c>
      <c r="B511" s="146"/>
      <c r="C511" s="142">
        <f>+C496+C498-C505</f>
        <v>110170942.02</v>
      </c>
    </row>
    <row r="512" spans="1:3" x14ac:dyDescent="0.2">
      <c r="A512" s="5"/>
      <c r="B512" s="5"/>
      <c r="C512" s="5"/>
    </row>
    <row r="513" spans="1:3" x14ac:dyDescent="0.2">
      <c r="A513" s="5"/>
      <c r="B513" s="5"/>
      <c r="C513" s="5"/>
    </row>
    <row r="514" spans="1:3" x14ac:dyDescent="0.2">
      <c r="A514" s="121" t="s">
        <v>413</v>
      </c>
      <c r="B514" s="122"/>
      <c r="C514" s="123"/>
    </row>
    <row r="515" spans="1:3" x14ac:dyDescent="0.2">
      <c r="A515" s="124" t="s">
        <v>397</v>
      </c>
      <c r="B515" s="125"/>
      <c r="C515" s="126"/>
    </row>
    <row r="516" spans="1:3" x14ac:dyDescent="0.2">
      <c r="A516" s="127" t="s">
        <v>398</v>
      </c>
      <c r="B516" s="128"/>
      <c r="C516" s="129"/>
    </row>
    <row r="517" spans="1:3" x14ac:dyDescent="0.2">
      <c r="A517" s="130" t="s">
        <v>414</v>
      </c>
      <c r="B517" s="131"/>
      <c r="C517" s="147">
        <v>82951574.420000002</v>
      </c>
    </row>
    <row r="518" spans="1:3" x14ac:dyDescent="0.2">
      <c r="A518" s="133"/>
      <c r="B518" s="133"/>
    </row>
    <row r="519" spans="1:3" x14ac:dyDescent="0.2">
      <c r="A519" s="148" t="s">
        <v>415</v>
      </c>
      <c r="B519" s="148"/>
      <c r="C519" s="149">
        <f>SUM(C520:C536)</f>
        <v>26122183.75</v>
      </c>
    </row>
    <row r="520" spans="1:3" x14ac:dyDescent="0.2">
      <c r="A520" s="136" t="s">
        <v>416</v>
      </c>
      <c r="B520" s="136"/>
      <c r="C520" s="150">
        <v>1679542.46</v>
      </c>
    </row>
    <row r="521" spans="1:3" x14ac:dyDescent="0.2">
      <c r="A521" s="136" t="s">
        <v>417</v>
      </c>
      <c r="B521" s="136"/>
      <c r="C521" s="151">
        <v>0</v>
      </c>
    </row>
    <row r="522" spans="1:3" x14ac:dyDescent="0.2">
      <c r="A522" s="136" t="s">
        <v>418</v>
      </c>
      <c r="B522" s="136"/>
      <c r="C522" s="150">
        <v>231662.61</v>
      </c>
    </row>
    <row r="523" spans="1:3" x14ac:dyDescent="0.2">
      <c r="A523" s="136" t="s">
        <v>419</v>
      </c>
      <c r="B523" s="136"/>
      <c r="C523" s="150">
        <v>353400</v>
      </c>
    </row>
    <row r="524" spans="1:3" x14ac:dyDescent="0.2">
      <c r="A524" s="136" t="s">
        <v>420</v>
      </c>
      <c r="B524" s="136"/>
      <c r="C524" s="151">
        <v>0</v>
      </c>
    </row>
    <row r="525" spans="1:3" x14ac:dyDescent="0.2">
      <c r="A525" s="136" t="s">
        <v>421</v>
      </c>
      <c r="B525" s="136"/>
      <c r="C525" s="150">
        <v>343108.28</v>
      </c>
    </row>
    <row r="526" spans="1:3" x14ac:dyDescent="0.2">
      <c r="A526" s="136" t="s">
        <v>422</v>
      </c>
      <c r="B526" s="136"/>
      <c r="C526" s="151">
        <v>0</v>
      </c>
    </row>
    <row r="527" spans="1:3" x14ac:dyDescent="0.2">
      <c r="A527" s="136" t="s">
        <v>423</v>
      </c>
      <c r="B527" s="136"/>
      <c r="C527" s="151">
        <v>0</v>
      </c>
    </row>
    <row r="528" spans="1:3" x14ac:dyDescent="0.2">
      <c r="A528" s="136" t="s">
        <v>424</v>
      </c>
      <c r="B528" s="136"/>
      <c r="C528" s="151">
        <v>0</v>
      </c>
    </row>
    <row r="529" spans="1:3" x14ac:dyDescent="0.2">
      <c r="A529" s="136" t="s">
        <v>425</v>
      </c>
      <c r="B529" s="136"/>
      <c r="C529" s="150">
        <v>23514470.399999999</v>
      </c>
    </row>
    <row r="530" spans="1:3" x14ac:dyDescent="0.2">
      <c r="A530" s="136" t="s">
        <v>426</v>
      </c>
      <c r="B530" s="136"/>
      <c r="C530" s="151">
        <v>0</v>
      </c>
    </row>
    <row r="531" spans="1:3" x14ac:dyDescent="0.2">
      <c r="A531" s="136" t="s">
        <v>427</v>
      </c>
      <c r="B531" s="136"/>
      <c r="C531" s="151">
        <v>0</v>
      </c>
    </row>
    <row r="532" spans="1:3" x14ac:dyDescent="0.2">
      <c r="A532" s="136" t="s">
        <v>428</v>
      </c>
      <c r="B532" s="136"/>
      <c r="C532" s="151">
        <v>0</v>
      </c>
    </row>
    <row r="533" spans="1:3" x14ac:dyDescent="0.2">
      <c r="A533" s="136" t="s">
        <v>429</v>
      </c>
      <c r="B533" s="136"/>
      <c r="C533" s="151">
        <v>0</v>
      </c>
    </row>
    <row r="534" spans="1:3" x14ac:dyDescent="0.2">
      <c r="A534" s="136" t="s">
        <v>430</v>
      </c>
      <c r="B534" s="136"/>
      <c r="C534" s="151">
        <v>0</v>
      </c>
    </row>
    <row r="535" spans="1:3" ht="12.75" customHeight="1" x14ac:dyDescent="0.2">
      <c r="A535" s="136" t="s">
        <v>431</v>
      </c>
      <c r="B535" s="136"/>
      <c r="C535" s="151">
        <v>0</v>
      </c>
    </row>
    <row r="536" spans="1:3" x14ac:dyDescent="0.2">
      <c r="A536" s="152" t="s">
        <v>432</v>
      </c>
      <c r="B536" s="153"/>
      <c r="C536" s="151">
        <v>0</v>
      </c>
    </row>
    <row r="537" spans="1:3" x14ac:dyDescent="0.2">
      <c r="A537" s="133"/>
      <c r="B537" s="133"/>
    </row>
    <row r="538" spans="1:3" x14ac:dyDescent="0.2">
      <c r="A538" s="148" t="s">
        <v>433</v>
      </c>
      <c r="B538" s="148"/>
      <c r="C538" s="149">
        <f>SUM(C539:C545)</f>
        <v>0</v>
      </c>
    </row>
    <row r="539" spans="1:3" x14ac:dyDescent="0.2">
      <c r="A539" s="136" t="s">
        <v>364</v>
      </c>
      <c r="B539" s="136"/>
      <c r="C539" s="151">
        <v>0</v>
      </c>
    </row>
    <row r="540" spans="1:3" x14ac:dyDescent="0.2">
      <c r="A540" s="136" t="s">
        <v>373</v>
      </c>
      <c r="B540" s="136"/>
      <c r="C540" s="151">
        <v>0</v>
      </c>
    </row>
    <row r="541" spans="1:3" x14ac:dyDescent="0.2">
      <c r="A541" s="136" t="s">
        <v>376</v>
      </c>
      <c r="B541" s="136"/>
      <c r="C541" s="151">
        <v>0</v>
      </c>
    </row>
    <row r="542" spans="1:3" x14ac:dyDescent="0.2">
      <c r="A542" s="136" t="s">
        <v>382</v>
      </c>
      <c r="B542" s="136"/>
      <c r="C542" s="151">
        <v>0</v>
      </c>
    </row>
    <row r="543" spans="1:3" x14ac:dyDescent="0.2">
      <c r="A543" s="136" t="s">
        <v>383</v>
      </c>
      <c r="B543" s="136"/>
      <c r="C543" s="151">
        <v>0</v>
      </c>
    </row>
    <row r="544" spans="1:3" x14ac:dyDescent="0.2">
      <c r="A544" s="136" t="s">
        <v>434</v>
      </c>
      <c r="B544" s="136"/>
      <c r="C544" s="151">
        <v>0</v>
      </c>
    </row>
    <row r="545" spans="1:4" x14ac:dyDescent="0.2">
      <c r="A545" s="152" t="s">
        <v>435</v>
      </c>
      <c r="B545" s="153"/>
      <c r="C545" s="151">
        <v>0</v>
      </c>
    </row>
    <row r="546" spans="1:4" x14ac:dyDescent="0.2">
      <c r="A546" s="133"/>
      <c r="B546" s="133"/>
    </row>
    <row r="547" spans="1:4" x14ac:dyDescent="0.2">
      <c r="A547" s="154" t="s">
        <v>436</v>
      </c>
      <c r="C547" s="149">
        <f>+C517-C519+C538</f>
        <v>56829390.670000002</v>
      </c>
    </row>
    <row r="550" spans="1:4" x14ac:dyDescent="0.2">
      <c r="A550" s="155" t="s">
        <v>437</v>
      </c>
      <c r="B550" s="155"/>
      <c r="C550" s="155"/>
      <c r="D550" s="155"/>
    </row>
    <row r="551" spans="1:4" x14ac:dyDescent="0.2">
      <c r="A551" s="156"/>
      <c r="B551" s="156"/>
      <c r="C551" s="156"/>
      <c r="D551" s="156"/>
    </row>
    <row r="552" spans="1:4" x14ac:dyDescent="0.2">
      <c r="A552" s="156"/>
      <c r="B552" s="156"/>
      <c r="C552" s="156"/>
      <c r="D552" s="156"/>
    </row>
    <row r="553" spans="1:4" ht="21" customHeight="1" x14ac:dyDescent="0.2">
      <c r="A553" s="67" t="s">
        <v>355</v>
      </c>
      <c r="B553" s="68" t="s">
        <v>45</v>
      </c>
      <c r="C553" s="93" t="s">
        <v>46</v>
      </c>
      <c r="D553" s="18"/>
    </row>
    <row r="554" spans="1:4" x14ac:dyDescent="0.2">
      <c r="A554" s="22" t="s">
        <v>438</v>
      </c>
      <c r="B554" s="157">
        <f>+B559</f>
        <v>0</v>
      </c>
      <c r="C554" s="157">
        <f>+C559</f>
        <v>0</v>
      </c>
      <c r="D554" s="158"/>
    </row>
    <row r="555" spans="1:4" x14ac:dyDescent="0.2">
      <c r="A555" s="159" t="s">
        <v>439</v>
      </c>
      <c r="B555" s="160">
        <f t="shared" ref="B555:C555" si="8">SUM(B556:B557)</f>
        <v>0</v>
      </c>
      <c r="C555" s="161">
        <f t="shared" si="8"/>
        <v>0</v>
      </c>
      <c r="D555" s="162"/>
    </row>
    <row r="556" spans="1:4" ht="12" customHeight="1" x14ac:dyDescent="0.2">
      <c r="A556" s="163" t="s">
        <v>440</v>
      </c>
      <c r="B556" s="160">
        <v>0</v>
      </c>
      <c r="C556" s="161">
        <v>0</v>
      </c>
      <c r="D556" s="162"/>
    </row>
    <row r="557" spans="1:4" ht="12" customHeight="1" x14ac:dyDescent="0.2">
      <c r="A557" s="163" t="s">
        <v>441</v>
      </c>
      <c r="B557" s="160">
        <v>0</v>
      </c>
      <c r="C557" s="164">
        <v>0</v>
      </c>
      <c r="D557" s="162"/>
    </row>
    <row r="558" spans="1:4" ht="12" customHeight="1" x14ac:dyDescent="0.2">
      <c r="A558" s="165" t="s">
        <v>442</v>
      </c>
      <c r="B558" s="166">
        <v>0</v>
      </c>
      <c r="C558" s="167">
        <v>0</v>
      </c>
      <c r="D558" s="162"/>
    </row>
    <row r="559" spans="1:4" ht="21" customHeight="1" x14ac:dyDescent="0.2">
      <c r="B559" s="168">
        <v>0</v>
      </c>
      <c r="C559" s="168">
        <v>0</v>
      </c>
      <c r="D559" s="169"/>
    </row>
    <row r="562" spans="1:5" x14ac:dyDescent="0.2">
      <c r="A562" s="2" t="s">
        <v>447</v>
      </c>
    </row>
    <row r="563" spans="1:5" ht="12" customHeight="1" x14ac:dyDescent="0.2">
      <c r="A563" s="2" t="s">
        <v>448</v>
      </c>
    </row>
    <row r="564" spans="1:5" ht="12" customHeight="1" x14ac:dyDescent="0.2"/>
    <row r="565" spans="1:5" ht="12" customHeight="1" x14ac:dyDescent="0.2"/>
    <row r="566" spans="1:5" ht="12" customHeight="1" x14ac:dyDescent="0.2"/>
    <row r="567" spans="1:5" x14ac:dyDescent="0.2">
      <c r="A567" s="18"/>
      <c r="B567" s="18"/>
      <c r="C567" s="18"/>
      <c r="D567" s="18"/>
    </row>
    <row r="568" spans="1:5" x14ac:dyDescent="0.2">
      <c r="A568" s="170" t="s">
        <v>443</v>
      </c>
      <c r="B568" s="170"/>
      <c r="C568" s="170" t="s">
        <v>451</v>
      </c>
      <c r="D568" s="170"/>
    </row>
    <row r="569" spans="1:5" ht="25.5" customHeight="1" x14ac:dyDescent="0.2">
      <c r="A569" s="171" t="s">
        <v>444</v>
      </c>
      <c r="B569" s="171" t="s">
        <v>449</v>
      </c>
      <c r="C569" s="172" t="s">
        <v>450</v>
      </c>
      <c r="D569" s="172"/>
      <c r="E569" s="171"/>
    </row>
    <row r="575" spans="1:5" ht="12.75" customHeight="1" x14ac:dyDescent="0.2"/>
    <row r="578" ht="12.75" customHeight="1" x14ac:dyDescent="0.2"/>
  </sheetData>
  <mergeCells count="59">
    <mergeCell ref="A2:D2"/>
    <mergeCell ref="A3:D3"/>
    <mergeCell ref="A1:D1"/>
    <mergeCell ref="C569:D569"/>
    <mergeCell ref="A545:B545"/>
    <mergeCell ref="A546:B546"/>
    <mergeCell ref="A550:D550"/>
    <mergeCell ref="A539:B539"/>
    <mergeCell ref="A540:B540"/>
    <mergeCell ref="A541:B541"/>
    <mergeCell ref="A542:B542"/>
    <mergeCell ref="A543:B543"/>
    <mergeCell ref="A544:B544"/>
    <mergeCell ref="A538:B538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26:B526"/>
    <mergeCell ref="A515:C515"/>
    <mergeCell ref="A516:C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14:C514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00:B500"/>
    <mergeCell ref="A7:D7"/>
    <mergeCell ref="A492:C492"/>
    <mergeCell ref="A493:C493"/>
    <mergeCell ref="A494:C494"/>
    <mergeCell ref="A495:C495"/>
    <mergeCell ref="A496:B496"/>
    <mergeCell ref="A497:B497"/>
    <mergeCell ref="A498:B498"/>
    <mergeCell ref="A499:B499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B170 B197 B204 B209"/>
    <dataValidation allowBlank="1" showInputMessage="1" showErrorMessage="1" prompt="Corresponde al número de la cuenta de acuerdo al Plan de Cuentas emitido por el CONAC (DOF 22/11/2010)." sqref="A170"/>
    <dataValidation allowBlank="1" showInputMessage="1" showErrorMessage="1" prompt="Características cualitativas significativas que les impacten financieramente." sqref="C170:D170"/>
    <dataValidation allowBlank="1" showInputMessage="1" showErrorMessage="1" prompt="Especificar origen de dicho recurso: Federal, Estatal, Municipal, Particulares." sqref="C197:D197 C204:D204 C209:D209"/>
  </dataValidation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2020-07-21T00:48:29Z</cp:lastPrinted>
  <dcterms:created xsi:type="dcterms:W3CDTF">2020-07-21T00:23:22Z</dcterms:created>
  <dcterms:modified xsi:type="dcterms:W3CDTF">2020-07-21T00:51:07Z</dcterms:modified>
</cp:coreProperties>
</file>