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UBLICACION EF 4TO. TRIM. 2019\2019 3ER\5-INFORMACION-PRESUPUESTARIA\11-EAEPEC\"/>
    </mc:Choice>
  </mc:AlternateContent>
  <bookViews>
    <workbookView xWindow="0" yWindow="0" windowWidth="20490" windowHeight="7755"/>
  </bookViews>
  <sheets>
    <sheet name="COG" sheetId="1" r:id="rId1"/>
  </sheets>
  <definedNames>
    <definedName name="_xlnm.Print_Area" localSheetId="0">COG!$A$1:$K$69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1" l="1"/>
  <c r="I53" i="1" s="1"/>
  <c r="I52" i="1" s="1"/>
  <c r="H52" i="1"/>
  <c r="G52" i="1"/>
  <c r="F52" i="1"/>
  <c r="E52" i="1"/>
  <c r="D52" i="1"/>
  <c r="F51" i="1"/>
  <c r="I51" i="1" s="1"/>
  <c r="I50" i="1" s="1"/>
  <c r="H50" i="1"/>
  <c r="G50" i="1"/>
  <c r="F50" i="1"/>
  <c r="E50" i="1"/>
  <c r="D50" i="1"/>
  <c r="F49" i="1"/>
  <c r="I49" i="1" s="1"/>
  <c r="F48" i="1"/>
  <c r="I48" i="1" s="1"/>
  <c r="F47" i="1"/>
  <c r="I47" i="1" s="1"/>
  <c r="F46" i="1"/>
  <c r="I46" i="1" s="1"/>
  <c r="F45" i="1"/>
  <c r="I45" i="1" s="1"/>
  <c r="F44" i="1"/>
  <c r="I44" i="1" s="1"/>
  <c r="F43" i="1"/>
  <c r="I43" i="1" s="1"/>
  <c r="F42" i="1"/>
  <c r="I42" i="1" s="1"/>
  <c r="F41" i="1"/>
  <c r="I41" i="1" s="1"/>
  <c r="H40" i="1"/>
  <c r="G40" i="1"/>
  <c r="E40" i="1"/>
  <c r="D40" i="1"/>
  <c r="F40" i="1" s="1"/>
  <c r="I40" i="1" s="1"/>
  <c r="F39" i="1"/>
  <c r="I39" i="1" s="1"/>
  <c r="I38" i="1" s="1"/>
  <c r="H38" i="1"/>
  <c r="G38" i="1"/>
  <c r="F38" i="1"/>
  <c r="E38" i="1"/>
  <c r="D38" i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F29" i="1"/>
  <c r="I29" i="1" s="1"/>
  <c r="H28" i="1"/>
  <c r="G28" i="1"/>
  <c r="E28" i="1"/>
  <c r="D28" i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F20" i="1"/>
  <c r="I20" i="1" s="1"/>
  <c r="F19" i="1"/>
  <c r="I19" i="1" s="1"/>
  <c r="H18" i="1"/>
  <c r="G18" i="1"/>
  <c r="E18" i="1"/>
  <c r="D18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H10" i="1"/>
  <c r="H54" i="1" s="1"/>
  <c r="G10" i="1"/>
  <c r="G54" i="1" s="1"/>
  <c r="E10" i="1"/>
  <c r="E54" i="1" s="1"/>
  <c r="D10" i="1"/>
  <c r="D54" i="1" s="1"/>
  <c r="I18" i="1" l="1"/>
  <c r="I10" i="1"/>
  <c r="I28" i="1"/>
  <c r="F18" i="1"/>
  <c r="F10" i="1"/>
  <c r="F54" i="1" s="1"/>
  <c r="F28" i="1"/>
  <c r="I54" i="1" l="1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<sst xmlns="http://schemas.openxmlformats.org/spreadsheetml/2006/main" count="65" uniqueCount="65">
  <si>
    <t>ESTADO ANALÍTICO DEL EJERCICIO DEL PRESUPUESTO DE EGRESOS</t>
  </si>
  <si>
    <t>CLASIFICACIÓN POR OBJETO DEL GASTO (CAPÍTULO Y CONCEPTO)</t>
  </si>
  <si>
    <t>Del 1° de Enero al 31 de Diciembre de 2019</t>
  </si>
  <si>
    <t>Ente Público:</t>
  </si>
  <si>
    <t>UNIVERSIDAD POLITÉCNICA DE GUANAJUATO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</si>
  <si>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</si>
  <si>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</si>
  <si>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</si>
  <si>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</si>
  <si>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</si>
  <si>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</si>
  <si>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</si>
  <si>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</si>
  <si>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</si>
  <si>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</si>
  <si>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</si>
  <si>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</si>
  <si>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</si>
  <si>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</si>
  <si>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</si>
  <si>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</si>
  <si>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</si>
  <si>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</si>
  <si>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</si>
  <si>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</si>
  <si>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</si>
  <si>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</si>
  <si>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</si>
  <si>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</si>
  <si>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</si>
  <si>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</si>
  <si>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</si>
  <si>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</si>
  <si>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</si>
  <si>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</si>
  <si>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</si>
  <si>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</si>
  <si>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</si>
  <si>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</si>
  <si>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</si>
  <si>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</si>
  <si>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</si>
  <si>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</si>
  <si>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</si>
  <si>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Subsidios y Subvenciones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</si>
  <si>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</si>
  <si>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</si>
  <si>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</si>
  <si>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</si>
  <si>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</si>
  <si>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</si>
  <si>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</si>
  <si>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</si>
  <si>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</si>
  <si>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Bienes Intangibles</t>
  </si>
  <si>
    <t>Inversión Pública</t>
  </si>
  <si>
    <t>Obra pública en bienes propios</t>
  </si>
  <si>
    <t>Inversiones Financieras</t>
  </si>
  <si>
    <t>Provisiones para contingencias y otras erogaciones especiales</t>
  </si>
  <si>
    <t>Total del Gasto</t>
  </si>
  <si>
    <t>Bajo protesta de decir verdad declaramos que los Estados Financieros y sus Notas son razonablemente correctos y responsabilidad del emisor</t>
  </si>
  <si>
    <t>MTRO. HUGO GARCÍA VARGAS</t>
  </si>
  <si>
    <t xml:space="preserve">                                  ING. JOSÉ DE JESÚS ROMO GUTIÉRREZ</t>
  </si>
  <si>
    <t>RECTOR</t>
  </si>
  <si>
    <t xml:space="preserve">                                      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</si>
</sst>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49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3" fillId="0" borderId="0" xfId="0" applyFont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43" fontId="5" fillId="0" borderId="4" xfId="1" applyFont="1" applyFill="1" applyBorder="1" applyAlignment="1">
      <alignment horizontal="right" vertical="center" wrapText="1"/>
    </xf>
    <xf numFmtId="43" fontId="5" fillId="0" borderId="5" xfId="1" applyFont="1" applyFill="1" applyBorder="1" applyAlignment="1">
      <alignment horizontal="right" vertical="center" wrapText="1"/>
    </xf>
    <xf numFmtId="43" fontId="5" fillId="0" borderId="6" xfId="1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0" borderId="0" xfId="2" applyFont="1" applyFill="1" applyBorder="1" applyProtection="1"/>
    <xf numFmtId="4" fontId="8" fillId="0" borderId="3" xfId="0" applyNumberFormat="1" applyFont="1" applyFill="1" applyBorder="1"/>
    <xf numFmtId="3" fontId="9" fillId="0" borderId="7" xfId="0" applyNumberFormat="1" applyFont="1" applyFill="1" applyBorder="1" applyProtection="1">
      <protection locked="0"/>
    </xf>
    <xf numFmtId="3" fontId="9" fillId="0" borderId="8" xfId="0" applyNumberFormat="1" applyFont="1" applyFill="1" applyBorder="1" applyProtection="1">
      <protection locked="0"/>
    </xf>
    <xf numFmtId="4" fontId="8" fillId="0" borderId="7" xfId="0" applyNumberFormat="1" applyFont="1" applyFill="1" applyBorder="1"/>
    <xf numFmtId="0" fontId="8" fillId="0" borderId="0" xfId="0" applyFont="1"/>
    <xf numFmtId="4" fontId="8" fillId="0" borderId="8" xfId="0" applyNumberFormat="1" applyFont="1" applyFill="1" applyBorder="1"/>
    <xf numFmtId="43" fontId="5" fillId="0" borderId="3" xfId="1" applyFont="1" applyFill="1" applyBorder="1" applyAlignment="1">
      <alignment horizontal="right" vertical="center" wrapText="1"/>
    </xf>
    <xf numFmtId="43" fontId="5" fillId="0" borderId="7" xfId="1" applyFont="1" applyFill="1" applyBorder="1" applyAlignment="1">
      <alignment horizontal="right" vertical="center" wrapText="1"/>
    </xf>
    <xf numFmtId="43" fontId="5" fillId="0" borderId="8" xfId="1" applyFont="1" applyFill="1" applyBorder="1" applyAlignment="1">
      <alignment horizontal="right" vertical="center" wrapText="1"/>
    </xf>
    <xf numFmtId="43" fontId="5" fillId="3" borderId="0" xfId="1" applyFont="1" applyFill="1" applyBorder="1" applyAlignment="1">
      <alignment horizontal="right" vertical="center" wrapText="1"/>
    </xf>
    <xf numFmtId="0" fontId="3" fillId="0" borderId="0" xfId="0" applyFont="1" applyBorder="1"/>
    <xf numFmtId="0" fontId="6" fillId="3" borderId="0" xfId="0" applyFont="1" applyFill="1" applyBorder="1" applyAlignment="1">
      <alignment vertical="center" wrapText="1"/>
    </xf>
    <xf numFmtId="164" fontId="5" fillId="0" borderId="3" xfId="2" applyNumberFormat="1" applyFont="1" applyFill="1" applyBorder="1" applyProtection="1">
      <protection locked="0"/>
    </xf>
    <xf numFmtId="164" fontId="5" fillId="0" borderId="7" xfId="2" applyNumberFormat="1" applyFont="1" applyFill="1" applyBorder="1" applyProtection="1">
      <protection locked="0"/>
    </xf>
    <xf numFmtId="164" fontId="5" fillId="0" borderId="8" xfId="2" applyNumberFormat="1" applyFont="1" applyFill="1" applyBorder="1" applyProtection="1">
      <protection locked="0"/>
    </xf>
    <xf numFmtId="4" fontId="8" fillId="0" borderId="7" xfId="0" applyNumberFormat="1" applyFont="1" applyBorder="1"/>
    <xf numFmtId="4" fontId="8" fillId="0" borderId="0" xfId="0" applyNumberFormat="1" applyFont="1"/>
    <xf numFmtId="4" fontId="8" fillId="0" borderId="0" xfId="0" applyNumberFormat="1" applyFont="1" applyFill="1" applyBorder="1"/>
    <xf numFmtId="0" fontId="5" fillId="3" borderId="0" xfId="0" applyFont="1" applyFill="1"/>
    <xf numFmtId="0" fontId="5" fillId="3" borderId="9" xfId="0" applyFont="1" applyFill="1" applyBorder="1" applyAlignment="1">
      <alignment horizontal="justify" vertical="center" wrapText="1"/>
    </xf>
    <xf numFmtId="0" fontId="5" fillId="3" borderId="10" xfId="0" applyFont="1" applyFill="1" applyBorder="1" applyAlignment="1">
      <alignment horizontal="justify" vertical="center" wrapText="1"/>
    </xf>
    <xf numFmtId="43" fontId="5" fillId="0" borderId="9" xfId="1" applyFont="1" applyFill="1" applyBorder="1" applyAlignment="1">
      <alignment vertical="center" wrapText="1"/>
    </xf>
    <xf numFmtId="43" fontId="5" fillId="0" borderId="2" xfId="1" applyFont="1" applyFill="1" applyBorder="1" applyAlignment="1">
      <alignment vertical="center" wrapText="1"/>
    </xf>
    <xf numFmtId="43" fontId="5" fillId="0" borderId="11" xfId="1" applyFont="1" applyFill="1" applyBorder="1" applyAlignment="1">
      <alignment vertical="center" wrapText="1"/>
    </xf>
    <xf numFmtId="0" fontId="5" fillId="0" borderId="0" xfId="0" applyFont="1"/>
    <xf numFmtId="0" fontId="10" fillId="0" borderId="0" xfId="0" applyFont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3" fillId="0" borderId="0" xfId="0" applyFont="1" applyAlignment="1">
      <alignment horizontal="right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L70"/>
  <sheetViews>
    <sheetView showGridLines="0" tabSelected="1" zoomScale="85" zoomScaleNormal="85" workbookViewId="0">
      <selection activeCell="I9" sqref="I9"/>
    </sheetView>
  </sheetViews>
  <sheetFormatPr baseColWidth="10" defaultRowHeight="12.75" x14ac:dyDescent="0.2"/>
  <cols>
    <col min="1" max="1" width="2.42578125" style="2" customWidth="1"/>
    <col min="2" max="2" width="4.5703125" style="3" customWidth="1"/>
    <col min="3" max="3" width="55" style="3" customWidth="1"/>
    <col min="4" max="4" width="15.5703125" style="3" customWidth="1"/>
    <col min="5" max="5" width="16.28515625" style="3" customWidth="1"/>
    <col min="6" max="6" width="14.7109375" style="3" customWidth="1"/>
    <col min="7" max="7" width="15" style="3" customWidth="1"/>
    <col min="8" max="8" width="14.85546875" style="3" customWidth="1"/>
    <col min="9" max="9" width="15.5703125" style="3" customWidth="1"/>
    <col min="10" max="10" width="3.7109375" style="2" customWidth="1"/>
    <col min="11" max="16384" width="11.42578125" style="3"/>
  </cols>
  <sheetData>
    <row r="1" spans="2:12" ht="14.25" customHeight="1" x14ac:dyDescent="0.2">
      <c r="B1" s="1" t="s">
        <v>0</v>
      </c>
      <c r="C1" s="1"/>
      <c r="D1" s="1"/>
      <c r="E1" s="1"/>
      <c r="F1" s="1"/>
      <c r="G1" s="1"/>
      <c r="H1" s="1"/>
      <c r="I1" s="1"/>
    </row>
    <row r="2" spans="2:12" ht="14.25" customHeight="1" x14ac:dyDescent="0.25">
      <c r="B2" s="1" t="s">
        <v>1</v>
      </c>
      <c r="C2" s="1"/>
      <c r="D2" s="1"/>
      <c r="E2" s="1"/>
      <c r="F2" s="1"/>
      <c r="G2" s="1"/>
      <c r="H2" s="1"/>
      <c r="I2" s="1"/>
    </row>
    <row r="3" spans="2:12" ht="14.25" customHeight="1" x14ac:dyDescent="0.2">
      <c r="B3" s="1" t="s">
        <v>2</v>
      </c>
      <c r="C3" s="1"/>
      <c r="D3" s="1"/>
      <c r="E3" s="1"/>
      <c r="F3" s="1"/>
      <c r="G3" s="1"/>
      <c r="H3" s="1"/>
      <c r="I3" s="1"/>
    </row>
    <row r="4" spans="2:12" s="2" customFormat="1" ht="6.75" customHeight="1" x14ac:dyDescent="0.2"/>
    <row r="5" spans="2:12" s="2" customFormat="1" ht="18" customHeight="1" x14ac:dyDescent="0.2">
      <c r="C5" s="4" t="s">
        <v>3</v>
      </c>
      <c r="D5" s="5" t="s">
        <v>4</v>
      </c>
      <c r="E5" s="5"/>
      <c r="F5" s="5"/>
      <c r="G5" s="6"/>
      <c r="H5" s="6"/>
    </row>
    <row r="6" spans="2:12" s="2" customFormat="1" ht="6.75" customHeight="1" x14ac:dyDescent="0.2"/>
    <row r="7" spans="2:12" x14ac:dyDescent="0.2">
      <c r="B7" s="7" t="s">
        <v>5</v>
      </c>
      <c r="C7" s="7"/>
      <c r="D7" s="8" t="s">
        <v>6</v>
      </c>
      <c r="E7" s="8"/>
      <c r="F7" s="8"/>
      <c r="G7" s="8"/>
      <c r="H7" s="8"/>
      <c r="I7" s="8" t="s">
        <v>7</v>
      </c>
    </row>
    <row r="8" spans="2:12" ht="25.5" x14ac:dyDescent="0.2">
      <c r="B8" s="7"/>
      <c r="C8" s="7"/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8"/>
    </row>
    <row r="9" spans="2:12" ht="11.25" customHeight="1" x14ac:dyDescent="0.2">
      <c r="B9" s="7"/>
      <c r="C9" s="7"/>
      <c r="D9" s="9">
        <v>1</v>
      </c>
      <c r="E9" s="9">
        <v>2</v>
      </c>
      <c r="F9" s="9" t="s">
        <v>13</v>
      </c>
      <c r="G9" s="9">
        <v>4</v>
      </c>
      <c r="H9" s="9">
        <v>5</v>
      </c>
      <c r="I9" s="9" t="s">
        <v>14</v>
      </c>
    </row>
    <row r="10" spans="2:12" ht="15" x14ac:dyDescent="0.25">
      <c r="B10" s="10" t="s">
        <v>15</v>
      </c>
      <c r="C10" s="11"/>
      <c r="D10" s="12">
        <f>SUM(D11:D17)</f>
        <v>51630160.880000003</v>
      </c>
      <c r="E10" s="13">
        <f t="shared" ref="E10:I10" si="0">SUM(E11:E17)</f>
        <v>44044054.219999999</v>
      </c>
      <c r="F10" s="12">
        <f>SUM(F11:F17)</f>
        <v>95674215.099999994</v>
      </c>
      <c r="G10" s="13">
        <f t="shared" si="0"/>
        <v>93712471.730000004</v>
      </c>
      <c r="H10" s="14">
        <f t="shared" si="0"/>
        <v>93712471.730000004</v>
      </c>
      <c r="I10" s="13">
        <f t="shared" si="0"/>
        <v>1961743.3699999955</v>
      </c>
    </row>
    <row r="11" spans="2:12" ht="15" x14ac:dyDescent="0.25">
      <c r="B11" s="15"/>
      <c r="C11" s="16" t="s">
        <v>16</v>
      </c>
      <c r="D11" s="17">
        <v>24469211.300000001</v>
      </c>
      <c r="E11" s="18">
        <v>14980577.029999999</v>
      </c>
      <c r="F11" s="17">
        <f>+D11+E11</f>
        <v>39449788.329999998</v>
      </c>
      <c r="G11" s="18">
        <v>39275205.420000002</v>
      </c>
      <c r="H11" s="19">
        <v>39275205.420000002</v>
      </c>
      <c r="I11" s="20">
        <f t="shared" ref="I11:I17" si="1">+F11-G11</f>
        <v>174582.90999999642</v>
      </c>
      <c r="L11" s="21"/>
    </row>
    <row r="12" spans="2:12" ht="15" x14ac:dyDescent="0.25">
      <c r="B12" s="15"/>
      <c r="C12" s="16" t="s">
        <v>17</v>
      </c>
      <c r="D12" s="17">
        <v>10565449.58</v>
      </c>
      <c r="E12" s="18">
        <v>16143578.369999999</v>
      </c>
      <c r="F12" s="17">
        <f t="shared" ref="F12:F17" si="2">+D12+E12</f>
        <v>26709027.949999999</v>
      </c>
      <c r="G12" s="18">
        <v>25826956.170000002</v>
      </c>
      <c r="H12" s="19">
        <v>25826956.170000002</v>
      </c>
      <c r="I12" s="20">
        <f t="shared" si="1"/>
        <v>882071.77999999747</v>
      </c>
      <c r="L12" s="21"/>
    </row>
    <row r="13" spans="2:12" ht="15" x14ac:dyDescent="0.25">
      <c r="B13" s="15"/>
      <c r="C13" s="16" t="s">
        <v>18</v>
      </c>
      <c r="D13" s="17">
        <v>3800000</v>
      </c>
      <c r="E13" s="18">
        <v>3735347.56</v>
      </c>
      <c r="F13" s="17">
        <f t="shared" si="2"/>
        <v>7535347.5600000005</v>
      </c>
      <c r="G13" s="18">
        <v>7535347.5599999996</v>
      </c>
      <c r="H13" s="19">
        <v>7535347.5599999996</v>
      </c>
      <c r="I13" s="20">
        <f t="shared" si="1"/>
        <v>0</v>
      </c>
      <c r="L13" s="21"/>
    </row>
    <row r="14" spans="2:12" ht="15" x14ac:dyDescent="0.25">
      <c r="B14" s="15"/>
      <c r="C14" s="16" t="s">
        <v>19</v>
      </c>
      <c r="D14" s="17">
        <v>6195500</v>
      </c>
      <c r="E14" s="18">
        <v>4382900.1900000004</v>
      </c>
      <c r="F14" s="17">
        <f t="shared" si="2"/>
        <v>10578400.190000001</v>
      </c>
      <c r="G14" s="18">
        <v>9732425.8000000007</v>
      </c>
      <c r="H14" s="19">
        <v>9732425.8000000007</v>
      </c>
      <c r="I14" s="20">
        <f t="shared" si="1"/>
        <v>845974.3900000006</v>
      </c>
      <c r="L14" s="21"/>
    </row>
    <row r="15" spans="2:12" ht="15" x14ac:dyDescent="0.25">
      <c r="B15" s="15"/>
      <c r="C15" s="16" t="s">
        <v>20</v>
      </c>
      <c r="D15" s="17">
        <v>6600000</v>
      </c>
      <c r="E15" s="18">
        <v>4801651.07</v>
      </c>
      <c r="F15" s="17">
        <f t="shared" si="2"/>
        <v>11401651.07</v>
      </c>
      <c r="G15" s="18">
        <v>11342536.779999999</v>
      </c>
      <c r="H15" s="19">
        <v>11342536.779999999</v>
      </c>
      <c r="I15" s="20">
        <f t="shared" si="1"/>
        <v>59114.290000000969</v>
      </c>
      <c r="L15" s="21"/>
    </row>
    <row r="16" spans="2:12" ht="15" x14ac:dyDescent="0.25">
      <c r="B16" s="15"/>
      <c r="C16" s="16" t="s">
        <v>21</v>
      </c>
      <c r="D16" s="17">
        <v>0</v>
      </c>
      <c r="E16" s="20">
        <v>0</v>
      </c>
      <c r="F16" s="17">
        <f t="shared" si="2"/>
        <v>0</v>
      </c>
      <c r="G16" s="20">
        <v>0</v>
      </c>
      <c r="H16" s="22">
        <v>0</v>
      </c>
      <c r="I16" s="20">
        <f t="shared" si="1"/>
        <v>0</v>
      </c>
      <c r="L16" s="21"/>
    </row>
    <row r="17" spans="2:12" ht="15" x14ac:dyDescent="0.25">
      <c r="B17" s="15"/>
      <c r="C17" s="16" t="s">
        <v>22</v>
      </c>
      <c r="D17" s="17">
        <v>0</v>
      </c>
      <c r="E17" s="20">
        <v>0</v>
      </c>
      <c r="F17" s="17">
        <f t="shared" si="2"/>
        <v>0</v>
      </c>
      <c r="G17" s="20">
        <v>0</v>
      </c>
      <c r="H17" s="22">
        <v>0</v>
      </c>
      <c r="I17" s="20">
        <f t="shared" si="1"/>
        <v>0</v>
      </c>
      <c r="L17" s="21"/>
    </row>
    <row r="18" spans="2:12" ht="15" x14ac:dyDescent="0.25">
      <c r="B18" s="10" t="s">
        <v>23</v>
      </c>
      <c r="C18" s="11"/>
      <c r="D18" s="23">
        <f>SUM(D19:D27)</f>
        <v>4752474.7300000004</v>
      </c>
      <c r="E18" s="24">
        <f t="shared" ref="E18:H18" si="3">SUM(E19:E27)</f>
        <v>4937346.8200000012</v>
      </c>
      <c r="F18" s="23">
        <f>SUM(F19:F27)</f>
        <v>9689821.5499999989</v>
      </c>
      <c r="G18" s="24">
        <f t="shared" si="3"/>
        <v>7603048.7199999997</v>
      </c>
      <c r="H18" s="25">
        <f t="shared" si="3"/>
        <v>7078665.6899999995</v>
      </c>
      <c r="I18" s="24">
        <f>SUM(I19:I27)</f>
        <v>2086772.83</v>
      </c>
      <c r="L18" s="21"/>
    </row>
    <row r="19" spans="2:12" ht="15" x14ac:dyDescent="0.25">
      <c r="B19" s="15"/>
      <c r="C19" s="16" t="s">
        <v>24</v>
      </c>
      <c r="D19" s="17">
        <v>1879876.88</v>
      </c>
      <c r="E19" s="18">
        <v>2343654.9900000002</v>
      </c>
      <c r="F19" s="17">
        <f>+D19+E19</f>
        <v>4223531.87</v>
      </c>
      <c r="G19" s="18">
        <v>2558776.4300000002</v>
      </c>
      <c r="H19" s="19">
        <v>2269778.2799999998</v>
      </c>
      <c r="I19" s="20">
        <f t="shared" ref="I19:I27" si="4">+F19-G19</f>
        <v>1664755.44</v>
      </c>
      <c r="L19" s="21"/>
    </row>
    <row r="20" spans="2:12" ht="15" x14ac:dyDescent="0.25">
      <c r="B20" s="15"/>
      <c r="C20" s="16" t="s">
        <v>25</v>
      </c>
      <c r="D20" s="17">
        <v>245000</v>
      </c>
      <c r="E20" s="18">
        <v>273485.08</v>
      </c>
      <c r="F20" s="17">
        <f t="shared" ref="F20:F27" si="5">+D20+E20</f>
        <v>518485.08</v>
      </c>
      <c r="G20" s="18">
        <v>496285</v>
      </c>
      <c r="H20" s="19">
        <v>487285</v>
      </c>
      <c r="I20" s="20">
        <f t="shared" si="4"/>
        <v>22200.080000000016</v>
      </c>
      <c r="L20" s="21"/>
    </row>
    <row r="21" spans="2:12" ht="15" x14ac:dyDescent="0.25">
      <c r="B21" s="15"/>
      <c r="C21" s="16" t="s">
        <v>26</v>
      </c>
      <c r="D21" s="17">
        <v>0</v>
      </c>
      <c r="E21" s="18">
        <v>49000</v>
      </c>
      <c r="F21" s="17">
        <f t="shared" si="5"/>
        <v>49000</v>
      </c>
      <c r="G21" s="18">
        <v>0</v>
      </c>
      <c r="H21" s="19">
        <v>0</v>
      </c>
      <c r="I21" s="20">
        <f t="shared" si="4"/>
        <v>49000</v>
      </c>
      <c r="L21" s="21"/>
    </row>
    <row r="22" spans="2:12" ht="15" x14ac:dyDescent="0.25">
      <c r="B22" s="15"/>
      <c r="C22" s="16" t="s">
        <v>27</v>
      </c>
      <c r="D22" s="17">
        <v>1047019.14</v>
      </c>
      <c r="E22" s="18">
        <v>462574.49</v>
      </c>
      <c r="F22" s="17">
        <f t="shared" si="5"/>
        <v>1509593.63</v>
      </c>
      <c r="G22" s="18">
        <v>1480393.63</v>
      </c>
      <c r="H22" s="19">
        <v>1439097.63</v>
      </c>
      <c r="I22" s="20">
        <f t="shared" si="4"/>
        <v>29200</v>
      </c>
      <c r="L22" s="21"/>
    </row>
    <row r="23" spans="2:12" ht="15" x14ac:dyDescent="0.25">
      <c r="B23" s="15"/>
      <c r="C23" s="16" t="s">
        <v>28</v>
      </c>
      <c r="D23" s="17">
        <v>395500.71</v>
      </c>
      <c r="E23" s="18">
        <v>658236.14</v>
      </c>
      <c r="F23" s="17">
        <f t="shared" si="5"/>
        <v>1053736.8500000001</v>
      </c>
      <c r="G23" s="18">
        <v>798959.51</v>
      </c>
      <c r="H23" s="19">
        <v>652514.75</v>
      </c>
      <c r="I23" s="20">
        <f t="shared" si="4"/>
        <v>254777.34000000008</v>
      </c>
      <c r="L23" s="21"/>
    </row>
    <row r="24" spans="2:12" ht="15" x14ac:dyDescent="0.25">
      <c r="B24" s="15"/>
      <c r="C24" s="16" t="s">
        <v>29</v>
      </c>
      <c r="D24" s="17">
        <v>530078</v>
      </c>
      <c r="E24" s="18">
        <v>622667.5</v>
      </c>
      <c r="F24" s="17">
        <f t="shared" si="5"/>
        <v>1152745.5</v>
      </c>
      <c r="G24" s="18">
        <v>1152745.5</v>
      </c>
      <c r="H24" s="19">
        <v>1152745.5</v>
      </c>
      <c r="I24" s="20">
        <f t="shared" si="4"/>
        <v>0</v>
      </c>
      <c r="L24" s="21"/>
    </row>
    <row r="25" spans="2:12" ht="15" x14ac:dyDescent="0.25">
      <c r="B25" s="15"/>
      <c r="C25" s="16" t="s">
        <v>30</v>
      </c>
      <c r="D25" s="17">
        <v>160000</v>
      </c>
      <c r="E25" s="18">
        <v>6000</v>
      </c>
      <c r="F25" s="17">
        <f t="shared" si="5"/>
        <v>166000</v>
      </c>
      <c r="G25" s="18">
        <v>159993.18</v>
      </c>
      <c r="H25" s="19">
        <v>159993.18</v>
      </c>
      <c r="I25" s="20">
        <f t="shared" si="4"/>
        <v>6006.820000000007</v>
      </c>
      <c r="L25" s="21"/>
    </row>
    <row r="26" spans="2:12" ht="15" x14ac:dyDescent="0.25">
      <c r="B26" s="15"/>
      <c r="C26" s="16" t="s">
        <v>31</v>
      </c>
      <c r="D26" s="17">
        <v>0</v>
      </c>
      <c r="E26" s="18">
        <v>0</v>
      </c>
      <c r="F26" s="17">
        <f t="shared" si="5"/>
        <v>0</v>
      </c>
      <c r="G26" s="18">
        <v>0</v>
      </c>
      <c r="H26" s="19">
        <v>0</v>
      </c>
      <c r="I26" s="20">
        <f t="shared" si="4"/>
        <v>0</v>
      </c>
      <c r="L26" s="21"/>
    </row>
    <row r="27" spans="2:12" ht="15" x14ac:dyDescent="0.25">
      <c r="B27" s="15"/>
      <c r="C27" s="16" t="s">
        <v>32</v>
      </c>
      <c r="D27" s="17">
        <v>495000</v>
      </c>
      <c r="E27" s="18">
        <v>521728.62</v>
      </c>
      <c r="F27" s="17">
        <f t="shared" si="5"/>
        <v>1016728.62</v>
      </c>
      <c r="G27" s="18">
        <v>955895.47</v>
      </c>
      <c r="H27" s="19">
        <v>917251.35</v>
      </c>
      <c r="I27" s="20">
        <f t="shared" si="4"/>
        <v>60833.150000000023</v>
      </c>
      <c r="L27" s="21"/>
    </row>
    <row r="28" spans="2:12" ht="15" x14ac:dyDescent="0.25">
      <c r="B28" s="10" t="s">
        <v>33</v>
      </c>
      <c r="C28" s="11"/>
      <c r="D28" s="23">
        <f>SUM(D29:D37)</f>
        <v>14171558.74</v>
      </c>
      <c r="E28" s="24">
        <f t="shared" ref="E28:I28" si="6">SUM(E29:E37)</f>
        <v>28660905.690000001</v>
      </c>
      <c r="F28" s="23">
        <f t="shared" si="6"/>
        <v>42832464.429999992</v>
      </c>
      <c r="G28" s="24">
        <f t="shared" si="6"/>
        <v>41463401.560000002</v>
      </c>
      <c r="H28" s="25">
        <f t="shared" si="6"/>
        <v>37990969.450000003</v>
      </c>
      <c r="I28" s="24">
        <f t="shared" si="6"/>
        <v>1369062.8700000006</v>
      </c>
      <c r="L28" s="21"/>
    </row>
    <row r="29" spans="2:12" ht="15" x14ac:dyDescent="0.25">
      <c r="B29" s="15"/>
      <c r="C29" s="16" t="s">
        <v>34</v>
      </c>
      <c r="D29" s="17">
        <v>1325000</v>
      </c>
      <c r="E29" s="18">
        <v>1712601.58</v>
      </c>
      <c r="F29" s="17">
        <f t="shared" ref="F29:F49" si="7">+D29+E29</f>
        <v>3037601.58</v>
      </c>
      <c r="G29" s="18">
        <v>2993319.13</v>
      </c>
      <c r="H29" s="19">
        <v>2993319.13</v>
      </c>
      <c r="I29" s="20">
        <f t="shared" ref="I29:I37" si="8">+F29-G29</f>
        <v>44282.450000000186</v>
      </c>
      <c r="L29" s="21"/>
    </row>
    <row r="30" spans="2:12" ht="15" x14ac:dyDescent="0.25">
      <c r="B30" s="15"/>
      <c r="C30" s="16" t="s">
        <v>35</v>
      </c>
      <c r="D30" s="17">
        <v>1046400</v>
      </c>
      <c r="E30" s="18">
        <v>188535.56</v>
      </c>
      <c r="F30" s="17">
        <f t="shared" si="7"/>
        <v>1234935.56</v>
      </c>
      <c r="G30" s="18">
        <v>1163760.82</v>
      </c>
      <c r="H30" s="19">
        <v>1144040.82</v>
      </c>
      <c r="I30" s="20">
        <f t="shared" si="8"/>
        <v>71174.739999999991</v>
      </c>
      <c r="L30" s="21"/>
    </row>
    <row r="31" spans="2:12" ht="15" x14ac:dyDescent="0.25">
      <c r="B31" s="15"/>
      <c r="C31" s="16" t="s">
        <v>36</v>
      </c>
      <c r="D31" s="17">
        <v>2825604</v>
      </c>
      <c r="E31" s="18">
        <v>4095790.49</v>
      </c>
      <c r="F31" s="17">
        <f t="shared" si="7"/>
        <v>6921394.4900000002</v>
      </c>
      <c r="G31" s="18">
        <v>5883785.6699999999</v>
      </c>
      <c r="H31" s="19">
        <v>5865074.8600000003</v>
      </c>
      <c r="I31" s="20">
        <f t="shared" si="8"/>
        <v>1037608.8200000003</v>
      </c>
      <c r="L31" s="21"/>
    </row>
    <row r="32" spans="2:12" ht="15" x14ac:dyDescent="0.25">
      <c r="B32" s="15"/>
      <c r="C32" s="16" t="s">
        <v>37</v>
      </c>
      <c r="D32" s="17">
        <v>1125000</v>
      </c>
      <c r="E32" s="18">
        <v>95083.7</v>
      </c>
      <c r="F32" s="17">
        <f t="shared" si="7"/>
        <v>1220083.7</v>
      </c>
      <c r="G32" s="18">
        <v>1190231.05</v>
      </c>
      <c r="H32" s="19">
        <v>1190231.05</v>
      </c>
      <c r="I32" s="20">
        <f t="shared" si="8"/>
        <v>29852.649999999907</v>
      </c>
      <c r="L32" s="21"/>
    </row>
    <row r="33" spans="2:12" ht="15" x14ac:dyDescent="0.25">
      <c r="B33" s="15"/>
      <c r="C33" s="16" t="s">
        <v>38</v>
      </c>
      <c r="D33" s="17">
        <v>4694155.68</v>
      </c>
      <c r="E33" s="18">
        <v>18818010.640000001</v>
      </c>
      <c r="F33" s="17">
        <f t="shared" si="7"/>
        <v>23512166.32</v>
      </c>
      <c r="G33" s="18">
        <v>23453166.32</v>
      </c>
      <c r="H33" s="19">
        <v>20019165.02</v>
      </c>
      <c r="I33" s="20">
        <f t="shared" si="8"/>
        <v>59000</v>
      </c>
      <c r="L33" s="21"/>
    </row>
    <row r="34" spans="2:12" ht="15" x14ac:dyDescent="0.25">
      <c r="B34" s="15"/>
      <c r="C34" s="16" t="s">
        <v>39</v>
      </c>
      <c r="D34" s="17">
        <v>320000</v>
      </c>
      <c r="E34" s="18">
        <v>185543.48</v>
      </c>
      <c r="F34" s="17">
        <f t="shared" si="7"/>
        <v>505543.48</v>
      </c>
      <c r="G34" s="18">
        <v>505543.48</v>
      </c>
      <c r="H34" s="19">
        <v>505543.48</v>
      </c>
      <c r="I34" s="20">
        <f t="shared" si="8"/>
        <v>0</v>
      </c>
      <c r="L34" s="21"/>
    </row>
    <row r="35" spans="2:12" ht="15" x14ac:dyDescent="0.25">
      <c r="B35" s="15"/>
      <c r="C35" s="16" t="s">
        <v>40</v>
      </c>
      <c r="D35" s="17">
        <v>311527</v>
      </c>
      <c r="E35" s="18">
        <v>1096498.43</v>
      </c>
      <c r="F35" s="17">
        <f t="shared" si="7"/>
        <v>1408025.43</v>
      </c>
      <c r="G35" s="18">
        <v>1358025.43</v>
      </c>
      <c r="H35" s="19">
        <v>1358025.43</v>
      </c>
      <c r="I35" s="20">
        <f t="shared" si="8"/>
        <v>50000</v>
      </c>
      <c r="L35" s="21"/>
    </row>
    <row r="36" spans="2:12" ht="15" x14ac:dyDescent="0.25">
      <c r="B36" s="15"/>
      <c r="C36" s="16" t="s">
        <v>41</v>
      </c>
      <c r="D36" s="17">
        <v>1931280</v>
      </c>
      <c r="E36" s="18">
        <v>1922009.04</v>
      </c>
      <c r="F36" s="17">
        <f t="shared" si="7"/>
        <v>3853289.04</v>
      </c>
      <c r="G36" s="18">
        <v>3804873.67</v>
      </c>
      <c r="H36" s="19">
        <v>3804873.67</v>
      </c>
      <c r="I36" s="20">
        <f t="shared" si="8"/>
        <v>48415.370000000112</v>
      </c>
      <c r="L36" s="21"/>
    </row>
    <row r="37" spans="2:12" ht="15" x14ac:dyDescent="0.25">
      <c r="B37" s="15"/>
      <c r="C37" s="16" t="s">
        <v>42</v>
      </c>
      <c r="D37" s="17">
        <v>592592.06000000006</v>
      </c>
      <c r="E37" s="18">
        <v>546832.77</v>
      </c>
      <c r="F37" s="17">
        <f t="shared" si="7"/>
        <v>1139424.83</v>
      </c>
      <c r="G37" s="18">
        <v>1110695.99</v>
      </c>
      <c r="H37" s="19">
        <v>1110695.99</v>
      </c>
      <c r="I37" s="20">
        <f t="shared" si="8"/>
        <v>28728.840000000084</v>
      </c>
      <c r="L37" s="21"/>
    </row>
    <row r="38" spans="2:12" ht="15" x14ac:dyDescent="0.25">
      <c r="B38" s="10" t="s">
        <v>43</v>
      </c>
      <c r="C38" s="11"/>
      <c r="D38" s="23">
        <f>SUM(D39:D39)</f>
        <v>2000000</v>
      </c>
      <c r="E38" s="24">
        <f t="shared" ref="E38:I38" si="9">SUM(E39:E39)</f>
        <v>1946711.04</v>
      </c>
      <c r="F38" s="23">
        <f t="shared" si="9"/>
        <v>3946711.04</v>
      </c>
      <c r="G38" s="24">
        <f t="shared" si="9"/>
        <v>3946711.04</v>
      </c>
      <c r="H38" s="25">
        <f t="shared" si="9"/>
        <v>3946711.04</v>
      </c>
      <c r="I38" s="24">
        <f t="shared" si="9"/>
        <v>0</v>
      </c>
      <c r="J38" s="26"/>
      <c r="K38" s="27"/>
      <c r="L38" s="21"/>
    </row>
    <row r="39" spans="2:12" ht="15" x14ac:dyDescent="0.25">
      <c r="B39" s="15"/>
      <c r="C39" s="28" t="s">
        <v>44</v>
      </c>
      <c r="D39" s="17">
        <v>2000000</v>
      </c>
      <c r="E39" s="18">
        <v>1946711.04</v>
      </c>
      <c r="F39" s="17">
        <f t="shared" si="7"/>
        <v>3946711.04</v>
      </c>
      <c r="G39" s="18">
        <v>3946711.04</v>
      </c>
      <c r="H39" s="19">
        <v>3946711.04</v>
      </c>
      <c r="I39" s="20">
        <f t="shared" ref="I39:I49" si="10">+F39-G39</f>
        <v>0</v>
      </c>
      <c r="L39" s="21"/>
    </row>
    <row r="40" spans="2:12" ht="15" x14ac:dyDescent="0.25">
      <c r="B40" s="10" t="s">
        <v>45</v>
      </c>
      <c r="C40" s="11"/>
      <c r="D40" s="23">
        <f>SUM(D41:D49)</f>
        <v>4010000</v>
      </c>
      <c r="E40" s="23">
        <f>SUM(E41:E49)</f>
        <v>9512703.0500000007</v>
      </c>
      <c r="F40" s="23">
        <f>+D40+E40</f>
        <v>13522703.050000001</v>
      </c>
      <c r="G40" s="24">
        <f>SUM(G41:G49)</f>
        <v>10166918.83</v>
      </c>
      <c r="H40" s="25">
        <f>SUM(H41:H49)</f>
        <v>10166918.83</v>
      </c>
      <c r="I40" s="24">
        <f>+F40-G40</f>
        <v>3355784.2200000007</v>
      </c>
      <c r="L40" s="21"/>
    </row>
    <row r="41" spans="2:12" ht="15" x14ac:dyDescent="0.25">
      <c r="B41" s="15"/>
      <c r="C41" s="16" t="s">
        <v>46</v>
      </c>
      <c r="D41" s="18">
        <v>2200000</v>
      </c>
      <c r="E41" s="18">
        <v>4079195.2</v>
      </c>
      <c r="F41" s="17">
        <f t="shared" si="7"/>
        <v>6279195.2000000002</v>
      </c>
      <c r="G41" s="18">
        <v>4211425.5199999996</v>
      </c>
      <c r="H41" s="19">
        <v>4211425.5199999996</v>
      </c>
      <c r="I41" s="20">
        <f t="shared" si="10"/>
        <v>2067769.6800000006</v>
      </c>
      <c r="L41" s="21"/>
    </row>
    <row r="42" spans="2:12" ht="15" x14ac:dyDescent="0.25">
      <c r="B42" s="15"/>
      <c r="C42" s="16" t="s">
        <v>47</v>
      </c>
      <c r="D42" s="18">
        <v>800000</v>
      </c>
      <c r="E42" s="18">
        <v>459083.34</v>
      </c>
      <c r="F42" s="17">
        <f t="shared" si="7"/>
        <v>1259083.3400000001</v>
      </c>
      <c r="G42" s="18">
        <v>1207545.3400000001</v>
      </c>
      <c r="H42" s="19">
        <v>1207545.3400000001</v>
      </c>
      <c r="I42" s="20">
        <f t="shared" si="10"/>
        <v>51538</v>
      </c>
      <c r="L42" s="21"/>
    </row>
    <row r="43" spans="2:12" ht="15" x14ac:dyDescent="0.25">
      <c r="B43" s="15"/>
      <c r="C43" s="16" t="s">
        <v>48</v>
      </c>
      <c r="D43" s="18">
        <v>680000</v>
      </c>
      <c r="E43" s="18">
        <v>1182825.1100000001</v>
      </c>
      <c r="F43" s="17">
        <f t="shared" si="7"/>
        <v>1862825.11</v>
      </c>
      <c r="G43" s="18">
        <v>1348039.9</v>
      </c>
      <c r="H43" s="19">
        <v>1348039.9</v>
      </c>
      <c r="I43" s="20">
        <f t="shared" si="10"/>
        <v>514785.2100000002</v>
      </c>
      <c r="L43" s="21"/>
    </row>
    <row r="44" spans="2:12" ht="15" x14ac:dyDescent="0.25">
      <c r="B44" s="15"/>
      <c r="C44" s="16" t="s">
        <v>49</v>
      </c>
      <c r="D44" s="18">
        <v>330000</v>
      </c>
      <c r="E44" s="18">
        <v>45583.05</v>
      </c>
      <c r="F44" s="17">
        <f t="shared" si="7"/>
        <v>375583.05</v>
      </c>
      <c r="G44" s="18">
        <v>0</v>
      </c>
      <c r="H44" s="19">
        <v>0</v>
      </c>
      <c r="I44" s="20">
        <f t="shared" si="10"/>
        <v>375583.05</v>
      </c>
      <c r="L44" s="21"/>
    </row>
    <row r="45" spans="2:12" ht="15" x14ac:dyDescent="0.25">
      <c r="B45" s="15"/>
      <c r="C45" s="16" t="s">
        <v>50</v>
      </c>
      <c r="D45" s="18">
        <v>0</v>
      </c>
      <c r="E45" s="18">
        <v>0</v>
      </c>
      <c r="F45" s="17">
        <f t="shared" si="7"/>
        <v>0</v>
      </c>
      <c r="G45" s="18">
        <v>0</v>
      </c>
      <c r="H45" s="19">
        <v>0</v>
      </c>
      <c r="I45" s="20">
        <f t="shared" si="10"/>
        <v>0</v>
      </c>
      <c r="L45" s="21"/>
    </row>
    <row r="46" spans="2:12" ht="15" x14ac:dyDescent="0.25">
      <c r="B46" s="15"/>
      <c r="C46" s="16" t="s">
        <v>51</v>
      </c>
      <c r="D46" s="18">
        <v>0</v>
      </c>
      <c r="E46" s="18">
        <v>3746016.35</v>
      </c>
      <c r="F46" s="17">
        <f t="shared" si="7"/>
        <v>3746016.35</v>
      </c>
      <c r="G46" s="18">
        <v>3399908.07</v>
      </c>
      <c r="H46" s="19">
        <v>3399908.07</v>
      </c>
      <c r="I46" s="20">
        <f t="shared" si="10"/>
        <v>346108.28000000026</v>
      </c>
      <c r="L46" s="21"/>
    </row>
    <row r="47" spans="2:12" ht="15" x14ac:dyDescent="0.25">
      <c r="B47" s="15"/>
      <c r="C47" s="16" t="s">
        <v>52</v>
      </c>
      <c r="D47" s="18">
        <v>0</v>
      </c>
      <c r="E47" s="18">
        <v>0</v>
      </c>
      <c r="F47" s="17">
        <f t="shared" si="7"/>
        <v>0</v>
      </c>
      <c r="G47" s="18">
        <v>0</v>
      </c>
      <c r="H47" s="19">
        <v>0</v>
      </c>
      <c r="I47" s="20">
        <f t="shared" si="10"/>
        <v>0</v>
      </c>
      <c r="L47" s="21"/>
    </row>
    <row r="48" spans="2:12" ht="15" x14ac:dyDescent="0.25">
      <c r="B48" s="15"/>
      <c r="C48" s="16" t="s">
        <v>53</v>
      </c>
      <c r="D48" s="18">
        <v>0</v>
      </c>
      <c r="E48" s="18">
        <v>0</v>
      </c>
      <c r="F48" s="17">
        <f t="shared" si="7"/>
        <v>0</v>
      </c>
      <c r="G48" s="18">
        <v>0</v>
      </c>
      <c r="H48" s="19">
        <v>0</v>
      </c>
      <c r="I48" s="20">
        <f t="shared" si="10"/>
        <v>0</v>
      </c>
      <c r="L48" s="21"/>
    </row>
    <row r="49" spans="1:12" ht="15" x14ac:dyDescent="0.25">
      <c r="B49" s="15"/>
      <c r="C49" s="16" t="s">
        <v>54</v>
      </c>
      <c r="D49" s="18">
        <v>0</v>
      </c>
      <c r="E49" s="18">
        <v>0</v>
      </c>
      <c r="F49" s="17">
        <f t="shared" si="7"/>
        <v>0</v>
      </c>
      <c r="G49" s="18">
        <v>0</v>
      </c>
      <c r="H49" s="19">
        <v>0</v>
      </c>
      <c r="I49" s="20">
        <f t="shared" si="10"/>
        <v>0</v>
      </c>
      <c r="L49" s="21"/>
    </row>
    <row r="50" spans="1:12" ht="15" x14ac:dyDescent="0.25">
      <c r="B50" s="10" t="s">
        <v>55</v>
      </c>
      <c r="C50" s="11"/>
      <c r="D50" s="29">
        <f>+D51</f>
        <v>0</v>
      </c>
      <c r="E50" s="30">
        <f t="shared" ref="E50:I50" si="11">+E51</f>
        <v>29900160.530000001</v>
      </c>
      <c r="F50" s="29">
        <f t="shared" si="11"/>
        <v>29900160.530000001</v>
      </c>
      <c r="G50" s="30">
        <f t="shared" si="11"/>
        <v>620736.22</v>
      </c>
      <c r="H50" s="31">
        <f t="shared" si="11"/>
        <v>620736.22</v>
      </c>
      <c r="I50" s="30">
        <f t="shared" si="11"/>
        <v>29279424.310000002</v>
      </c>
      <c r="L50" s="21"/>
    </row>
    <row r="51" spans="1:12" ht="12.75" customHeight="1" x14ac:dyDescent="0.25">
      <c r="B51" s="15"/>
      <c r="C51" s="16" t="s">
        <v>56</v>
      </c>
      <c r="D51" s="17">
        <v>0</v>
      </c>
      <c r="E51" s="18">
        <v>29900160.530000001</v>
      </c>
      <c r="F51" s="17">
        <f>+D51+E51</f>
        <v>29900160.530000001</v>
      </c>
      <c r="G51" s="32">
        <v>620736.22</v>
      </c>
      <c r="H51" s="33">
        <v>620736.22</v>
      </c>
      <c r="I51" s="20">
        <f>+F51-G51</f>
        <v>29279424.310000002</v>
      </c>
      <c r="L51" s="21"/>
    </row>
    <row r="52" spans="1:12" ht="15" x14ac:dyDescent="0.25">
      <c r="B52" s="10" t="s">
        <v>57</v>
      </c>
      <c r="C52" s="11"/>
      <c r="D52" s="29">
        <f>+D53</f>
        <v>1605015.35</v>
      </c>
      <c r="E52" s="30">
        <f t="shared" ref="E52:I52" si="12">+E53</f>
        <v>-1538346.29</v>
      </c>
      <c r="F52" s="29">
        <f t="shared" si="12"/>
        <v>66669.060000000056</v>
      </c>
      <c r="G52" s="30">
        <f t="shared" si="12"/>
        <v>0</v>
      </c>
      <c r="H52" s="31">
        <f t="shared" si="12"/>
        <v>0</v>
      </c>
      <c r="I52" s="30">
        <f t="shared" si="12"/>
        <v>66669.060000000056</v>
      </c>
      <c r="L52" s="21"/>
    </row>
    <row r="53" spans="1:12" ht="15" x14ac:dyDescent="0.25">
      <c r="B53" s="15"/>
      <c r="C53" s="16" t="s">
        <v>58</v>
      </c>
      <c r="D53" s="17">
        <v>1605015.35</v>
      </c>
      <c r="E53" s="18">
        <v>-1538346.29</v>
      </c>
      <c r="F53" s="17">
        <f>+D53+E53</f>
        <v>66669.060000000056</v>
      </c>
      <c r="G53" s="20">
        <v>0</v>
      </c>
      <c r="H53" s="34">
        <v>0</v>
      </c>
      <c r="I53" s="20">
        <f>+F53-G53</f>
        <v>66669.060000000056</v>
      </c>
    </row>
    <row r="54" spans="1:12" s="41" customFormat="1" x14ac:dyDescent="0.2">
      <c r="A54" s="35"/>
      <c r="B54" s="36"/>
      <c r="C54" s="37" t="s">
        <v>59</v>
      </c>
      <c r="D54" s="38">
        <f t="shared" ref="D54:I54" si="13">+D10+D18+D28+D38+D40+D52+D50</f>
        <v>78169209.699999988</v>
      </c>
      <c r="E54" s="39">
        <f t="shared" si="13"/>
        <v>117463535.06</v>
      </c>
      <c r="F54" s="38">
        <f t="shared" si="13"/>
        <v>195632744.75999999</v>
      </c>
      <c r="G54" s="39">
        <f t="shared" si="13"/>
        <v>157513288.09999999</v>
      </c>
      <c r="H54" s="40">
        <f t="shared" si="13"/>
        <v>153516472.96000001</v>
      </c>
      <c r="I54" s="39">
        <f t="shared" si="13"/>
        <v>38119456.659999996</v>
      </c>
      <c r="J54" s="35"/>
    </row>
    <row r="56" spans="1:12" ht="15" x14ac:dyDescent="0.25">
      <c r="B56" s="2" t="s">
        <v>60</v>
      </c>
      <c r="F56" s="42"/>
      <c r="G56" s="42"/>
      <c r="H56" s="42"/>
      <c r="I56" s="42"/>
    </row>
    <row r="57" spans="1:12" ht="15" x14ac:dyDescent="0.25">
      <c r="B57" s="2"/>
      <c r="F57" s="42"/>
      <c r="G57" s="42"/>
      <c r="H57" s="42"/>
      <c r="I57" s="42"/>
    </row>
    <row r="58" spans="1:12" ht="15" x14ac:dyDescent="0.25">
      <c r="D58" s="33"/>
      <c r="E58" s="33"/>
      <c r="F58" s="33"/>
      <c r="G58" s="33"/>
      <c r="H58" s="33"/>
      <c r="I58" s="33"/>
    </row>
    <row r="59" spans="1:12" ht="15" x14ac:dyDescent="0.25">
      <c r="C59" s="43"/>
      <c r="F59" s="27"/>
      <c r="G59" s="43"/>
      <c r="H59" s="43"/>
      <c r="I59" s="43"/>
    </row>
    <row r="60" spans="1:12" ht="15" x14ac:dyDescent="0.25">
      <c r="C60" s="44" t="s">
        <v>61</v>
      </c>
      <c r="F60" s="45" t="s">
        <v>62</v>
      </c>
      <c r="G60" s="45"/>
      <c r="H60" s="45"/>
      <c r="I60" s="45"/>
    </row>
    <row r="61" spans="1:12" ht="15" x14ac:dyDescent="0.25">
      <c r="C61" s="44" t="s">
        <v>63</v>
      </c>
      <c r="E61" s="33"/>
      <c r="F61" s="46" t="s">
        <v>64</v>
      </c>
      <c r="G61" s="46"/>
      <c r="H61" s="46"/>
      <c r="I61" s="46"/>
    </row>
    <row r="62" spans="1:12" ht="15" x14ac:dyDescent="0.25">
      <c r="C62" s="44"/>
      <c r="E62" s="33"/>
      <c r="F62" s="44"/>
      <c r="G62" s="44"/>
      <c r="H62" s="44"/>
      <c r="I62" s="44"/>
    </row>
    <row r="63" spans="1:12" ht="15" x14ac:dyDescent="0.25">
      <c r="C63" s="44"/>
      <c r="E63" s="33"/>
      <c r="F63" s="44"/>
      <c r="G63" s="44"/>
      <c r="H63" s="44"/>
      <c r="I63" s="44"/>
    </row>
    <row r="64" spans="1:12" ht="15" x14ac:dyDescent="0.25">
      <c r="C64" s="44"/>
      <c r="D64" s="33"/>
      <c r="E64" s="33"/>
      <c r="F64" s="33"/>
      <c r="G64" s="33"/>
      <c r="H64" s="33"/>
      <c r="I64" s="33"/>
    </row>
    <row r="65" spans="3:11" ht="15" x14ac:dyDescent="0.25">
      <c r="C65" s="44"/>
      <c r="E65" s="33"/>
      <c r="F65" s="44"/>
      <c r="G65" s="44"/>
      <c r="H65" s="44"/>
      <c r="I65" s="44"/>
    </row>
    <row r="66" spans="3:11" ht="15" x14ac:dyDescent="0.25">
      <c r="D66" s="47"/>
      <c r="E66" s="47"/>
      <c r="F66" s="47"/>
      <c r="G66" s="47"/>
      <c r="H66" s="47"/>
      <c r="I66" s="47"/>
    </row>
    <row r="68" spans="3:11" ht="15" x14ac:dyDescent="0.25">
      <c r="K68" s="48"/>
    </row>
    <row r="70" spans="3:11" ht="15" x14ac:dyDescent="0.25">
      <c r="K70" s="48"/>
    </row>
  </sheetData>
  <mergeCells count="15">
    <mergeCell ref="B52:C52"/>
    <mergeCell ref="F60:I60"/>
    <mergeCell ref="F61:I61"/>
    <mergeCell ref="B10:C10"/>
    <mergeCell ref="B18:C18"/>
    <mergeCell ref="B28:C28"/>
    <mergeCell ref="B38:C38"/>
    <mergeCell ref="B40:C40"/>
    <mergeCell ref="B50:C50"/>
    <mergeCell ref="B1:I1"/>
    <mergeCell ref="B2:I2"/>
    <mergeCell ref="B3:I3"/>
    <mergeCell ref="B7:C9"/>
    <mergeCell ref="D7:H7"/>
    <mergeCell ref="I7:I8"/>
  </mergeCells>
  <pageMargins left="0.70866141732283472" right="0.70866141732283472" top="0.43307086614173229" bottom="0.74803149606299213" header="0.31496062992125984" footer="0.31496062992125984"/>
  <pageSetup scale="58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dcterms:created xsi:type="dcterms:W3CDTF">2020-01-23T21:35:39Z</dcterms:created>
  <dcterms:modified xsi:type="dcterms:W3CDTF">2020-01-23T21:35:59Z</dcterms:modified>
</cp:coreProperties>
</file>