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5 PENDIENTE\11-EAEPEC\"/>
    </mc:Choice>
  </mc:AlternateContent>
  <bookViews>
    <workbookView xWindow="0" yWindow="0" windowWidth="28800" windowHeight="11145"/>
  </bookViews>
  <sheets>
    <sheet name="COG" sheetId="1" r:id="rId1"/>
  </sheets>
  <definedNames>
    <definedName name="_xlnm.Print_Area" localSheetId="0">COG!$A$1:$M$65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H10" i="1"/>
  <c r="I10" i="1"/>
  <c r="J10" i="1"/>
  <c r="F11" i="1"/>
  <c r="K11" i="1" s="1"/>
  <c r="F12" i="1"/>
  <c r="K12" i="1" s="1"/>
  <c r="F13" i="1"/>
  <c r="K13" i="1" s="1"/>
  <c r="F14" i="1"/>
  <c r="K14" i="1" s="1"/>
  <c r="F15" i="1"/>
  <c r="K15" i="1" s="1"/>
  <c r="F16" i="1"/>
  <c r="K16" i="1" s="1"/>
  <c r="F17" i="1"/>
  <c r="K17" i="1" s="1"/>
  <c r="D18" i="1"/>
  <c r="E18" i="1"/>
  <c r="G18" i="1"/>
  <c r="H18" i="1"/>
  <c r="I18" i="1"/>
  <c r="J18" i="1"/>
  <c r="J50" i="1" s="1"/>
  <c r="F19" i="1"/>
  <c r="K19" i="1" s="1"/>
  <c r="F20" i="1"/>
  <c r="K20" i="1" s="1"/>
  <c r="F21" i="1"/>
  <c r="K21" i="1" s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 s="1"/>
  <c r="D28" i="1"/>
  <c r="E28" i="1"/>
  <c r="G28" i="1"/>
  <c r="H28" i="1"/>
  <c r="I28" i="1"/>
  <c r="J28" i="1"/>
  <c r="F29" i="1"/>
  <c r="K29" i="1" s="1"/>
  <c r="F30" i="1"/>
  <c r="K30" i="1" s="1"/>
  <c r="F31" i="1"/>
  <c r="K31" i="1" s="1"/>
  <c r="F32" i="1"/>
  <c r="K32" i="1" s="1"/>
  <c r="F33" i="1"/>
  <c r="K33" i="1" s="1"/>
  <c r="F34" i="1"/>
  <c r="K34" i="1" s="1"/>
  <c r="F35" i="1"/>
  <c r="K35" i="1" s="1"/>
  <c r="F36" i="1"/>
  <c r="K36" i="1" s="1"/>
  <c r="F37" i="1"/>
  <c r="K37" i="1" s="1"/>
  <c r="D38" i="1"/>
  <c r="E38" i="1"/>
  <c r="F38" i="1"/>
  <c r="G38" i="1"/>
  <c r="H38" i="1"/>
  <c r="I38" i="1"/>
  <c r="J38" i="1"/>
  <c r="F39" i="1"/>
  <c r="K39" i="1" s="1"/>
  <c r="K38" i="1" s="1"/>
  <c r="D40" i="1"/>
  <c r="F40" i="1" s="1"/>
  <c r="K40" i="1" s="1"/>
  <c r="E40" i="1"/>
  <c r="G40" i="1"/>
  <c r="H40" i="1"/>
  <c r="I40" i="1"/>
  <c r="J40" i="1"/>
  <c r="F41" i="1"/>
  <c r="K41" i="1" s="1"/>
  <c r="F42" i="1"/>
  <c r="K42" i="1" s="1"/>
  <c r="F43" i="1"/>
  <c r="K43" i="1" s="1"/>
  <c r="F45" i="1"/>
  <c r="K45" i="1" s="1"/>
  <c r="D46" i="1"/>
  <c r="E46" i="1"/>
  <c r="G46" i="1"/>
  <c r="H46" i="1"/>
  <c r="I46" i="1"/>
  <c r="J46" i="1"/>
  <c r="F47" i="1"/>
  <c r="K47" i="1" s="1"/>
  <c r="K46" i="1" s="1"/>
  <c r="D48" i="1"/>
  <c r="E48" i="1"/>
  <c r="F48" i="1"/>
  <c r="G48" i="1"/>
  <c r="G50" i="1" s="1"/>
  <c r="H48" i="1"/>
  <c r="I48" i="1"/>
  <c r="J48" i="1"/>
  <c r="F49" i="1"/>
  <c r="K49" i="1" s="1"/>
  <c r="K48" i="1" s="1"/>
  <c r="D50" i="1"/>
  <c r="E50" i="1"/>
  <c r="H50" i="1"/>
  <c r="I50" i="1"/>
  <c r="K28" i="1" l="1"/>
  <c r="K10" i="1"/>
  <c r="K18" i="1"/>
  <c r="F18" i="1"/>
  <c r="F46" i="1"/>
  <c r="F28" i="1"/>
  <c r="F10" i="1"/>
  <c r="F50" i="1" l="1"/>
  <c r="K50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<sst xmlns="http://schemas.openxmlformats.org/spreadsheetml/2006/main" count="64" uniqueCount="64">
  <si>
    <t>Página 22</t>
  </si>
  <si>
    <t>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</si>
  <si>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</si>
  <si>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</si>
  <si>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</si>
  <si>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</si>
  <si>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Total del Gasto</t>
  </si>
  <si>
    <t>Provisiones para contingencias y otras erogaciones especiales</t>
  </si>
  <si>
    <t>Inversiones Financieras</t>
  </si>
  <si>
    <t>Obra pública en bienes propios</t>
  </si>
  <si>
    <t>Inversión Pública</t>
  </si>
  <si>
    <t>Maquinaria, otros equipos y herramientas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</si>
  <si>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</si>
  <si>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</si>
  <si>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</si>
  <si>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</si>
  <si>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</si>
  <si>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Subsidios y Subvenciones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</si>
  <si>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</si>
  <si>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</si>
  <si>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</si>
  <si>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</si>
  <si>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</si>
  <si>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</si>
  <si>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</si>
  <si>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</si>
  <si>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</si>
  <si>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</si>
  <si>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</si>
  <si>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</si>
  <si>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</si>
  <si>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</si>
  <si>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</si>
  <si>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</si>
  <si>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</si>
  <si>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</si>
  <si>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</si>
  <si>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</si>
  <si>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</si>
  <si>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</si>
  <si>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</si>
  <si>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</si>
  <si>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</si>
  <si>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</si>
  <si>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</si>
  <si>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</si>
  <si>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</si>
  <si>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</si>
  <si>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</si>
  <si>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</si>
  <si>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</si>
  <si>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</si>
  <si>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</si>
  <si>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</si>
  <si>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</si>
  <si>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</si>
  <si>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</si>
  <si>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</si>
  <si>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</si>
  <si>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UNIVERSIDAD POLITÉCNICA DE GUANAJUATO</t>
  </si>
  <si>
    <t>Ente Público:</t>
  </si>
  <si>
    <t>Del 1° de Enero al 31 de Marzo de 2019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</si>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</sst>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0" borderId="2" xfId="1" applyFont="1" applyFill="1" applyBorder="1" applyAlignment="1">
      <alignment vertical="center" wrapText="1"/>
    </xf>
    <xf numFmtId="43" fontId="5" fillId="0" borderId="3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4" fontId="0" fillId="0" borderId="5" xfId="0" applyNumberFormat="1" applyFill="1" applyBorder="1"/>
    <xf numFmtId="4" fontId="0" fillId="0" borderId="6" xfId="0" applyNumberFormat="1" applyFill="1" applyBorder="1"/>
    <xf numFmtId="0" fontId="4" fillId="0" borderId="0" xfId="2" applyFont="1" applyFill="1" applyBorder="1" applyProtection="1"/>
    <xf numFmtId="0" fontId="6" fillId="2" borderId="6" xfId="0" applyFont="1" applyFill="1" applyBorder="1" applyAlignment="1">
      <alignment horizontal="center" vertical="center" wrapText="1"/>
    </xf>
    <xf numFmtId="164" fontId="7" fillId="0" borderId="5" xfId="2" applyNumberFormat="1" applyFont="1" applyFill="1" applyBorder="1" applyProtection="1">
      <protection locked="0"/>
    </xf>
    <xf numFmtId="164" fontId="7" fillId="0" borderId="0" xfId="2" applyNumberFormat="1" applyFont="1" applyFill="1" applyBorder="1" applyProtection="1">
      <protection locked="0"/>
    </xf>
    <xf numFmtId="164" fontId="7" fillId="0" borderId="6" xfId="2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5" fillId="0" borderId="9" xfId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2" borderId="1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showGridLines="0" tabSelected="1" zoomScale="85" zoomScaleNormal="85" workbookViewId="0">
      <selection activeCell="C39" sqref="C39"/>
    </sheetView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5" style="1" customWidth="1"/>
    <col min="4" max="4" width="15.5703125" style="1" customWidth="1"/>
    <col min="5" max="5" width="16.28515625" style="1" customWidth="1"/>
    <col min="6" max="6" width="14.7109375" style="1" customWidth="1"/>
    <col min="7" max="7" width="15.140625" style="1" customWidth="1"/>
    <col min="8" max="8" width="15" style="1" customWidth="1"/>
    <col min="9" max="10" width="14.85546875" style="1" customWidth="1"/>
    <col min="11" max="11" width="15.5703125" style="1" customWidth="1"/>
    <col min="12" max="12" width="3.7109375" style="2" customWidth="1"/>
    <col min="13" max="16384" width="11.42578125" style="1"/>
  </cols>
  <sheetData>
    <row r="1" spans="2:14" ht="14.25" customHeight="1" x14ac:dyDescent="0.2">
      <c r="B1" s="42" t="s">
        <v>63</v>
      </c>
      <c r="C1" s="42"/>
      <c r="D1" s="42"/>
      <c r="E1" s="42"/>
      <c r="F1" s="42"/>
      <c r="G1" s="42"/>
      <c r="H1" s="42"/>
      <c r="I1" s="42"/>
      <c r="J1" s="42"/>
      <c r="K1" s="42"/>
    </row>
    <row r="2" spans="2:14" ht="14.25" customHeight="1" x14ac:dyDescent="0.2">
      <c r="B2" s="42" t="s">
        <v>62</v>
      </c>
      <c r="C2" s="42"/>
      <c r="D2" s="42"/>
      <c r="E2" s="42"/>
      <c r="F2" s="42"/>
      <c r="G2" s="42"/>
      <c r="H2" s="42"/>
      <c r="I2" s="42"/>
      <c r="J2" s="42"/>
      <c r="K2" s="42"/>
    </row>
    <row r="3" spans="2:14" ht="14.25" customHeight="1" x14ac:dyDescent="0.2">
      <c r="B3" s="42" t="s">
        <v>61</v>
      </c>
      <c r="C3" s="42"/>
      <c r="D3" s="42"/>
      <c r="E3" s="42"/>
      <c r="F3" s="42"/>
      <c r="G3" s="42"/>
      <c r="H3" s="42"/>
      <c r="I3" s="42"/>
      <c r="J3" s="42"/>
      <c r="K3" s="42"/>
    </row>
    <row r="4" spans="2:14" s="2" customFormat="1" ht="6.75" customHeight="1" x14ac:dyDescent="0.2"/>
    <row r="5" spans="2:14" s="2" customFormat="1" ht="18" customHeight="1" x14ac:dyDescent="0.2">
      <c r="C5" s="41" t="s">
        <v>60</v>
      </c>
      <c r="D5" s="40" t="s">
        <v>59</v>
      </c>
      <c r="E5" s="40"/>
      <c r="F5" s="40"/>
      <c r="G5" s="40"/>
      <c r="H5" s="39"/>
      <c r="I5" s="39"/>
      <c r="J5" s="39"/>
    </row>
    <row r="6" spans="2:14" s="2" customFormat="1" ht="6.75" customHeight="1" x14ac:dyDescent="0.2"/>
    <row r="7" spans="2:14" x14ac:dyDescent="0.2">
      <c r="B7" s="37" t="s">
        <v>58</v>
      </c>
      <c r="C7" s="37"/>
      <c r="D7" s="38" t="s">
        <v>57</v>
      </c>
      <c r="E7" s="38"/>
      <c r="F7" s="38"/>
      <c r="G7" s="38"/>
      <c r="H7" s="38"/>
      <c r="I7" s="38"/>
      <c r="J7" s="38"/>
      <c r="K7" s="38" t="s">
        <v>56</v>
      </c>
    </row>
    <row r="8" spans="2:14" ht="25.5" x14ac:dyDescent="0.2">
      <c r="B8" s="37"/>
      <c r="C8" s="37"/>
      <c r="D8" s="36" t="s">
        <v>55</v>
      </c>
      <c r="E8" s="36" t="s">
        <v>54</v>
      </c>
      <c r="F8" s="36" t="s">
        <v>53</v>
      </c>
      <c r="G8" s="36" t="s">
        <v>52</v>
      </c>
      <c r="H8" s="36" t="s">
        <v>51</v>
      </c>
      <c r="I8" s="36" t="s">
        <v>50</v>
      </c>
      <c r="J8" s="36" t="s">
        <v>49</v>
      </c>
      <c r="K8" s="38"/>
    </row>
    <row r="9" spans="2:14" ht="11.25" customHeight="1" x14ac:dyDescent="0.2">
      <c r="B9" s="37"/>
      <c r="C9" s="37"/>
      <c r="D9" s="36">
        <v>1</v>
      </c>
      <c r="E9" s="36">
        <v>2</v>
      </c>
      <c r="F9" s="36" t="s">
        <v>48</v>
      </c>
      <c r="G9" s="36">
        <v>4</v>
      </c>
      <c r="H9" s="36">
        <v>5</v>
      </c>
      <c r="I9" s="36">
        <v>6</v>
      </c>
      <c r="J9" s="36">
        <v>7</v>
      </c>
      <c r="K9" s="36" t="s">
        <v>47</v>
      </c>
    </row>
    <row r="10" spans="2:14" x14ac:dyDescent="0.2">
      <c r="B10" s="27" t="s">
        <v>46</v>
      </c>
      <c r="C10" s="26"/>
      <c r="D10" s="35">
        <f>SUM(D11:D17)</f>
        <v>51630160.880000003</v>
      </c>
      <c r="E10" s="33">
        <f>SUM(E11:E17)</f>
        <v>0</v>
      </c>
      <c r="F10" s="33">
        <f>SUM(F11:F17)</f>
        <v>51630160.879999995</v>
      </c>
      <c r="G10" s="34">
        <f>SUM(G11:G17)</f>
        <v>19152469.91</v>
      </c>
      <c r="H10" s="33">
        <f>SUM(H11:H17)</f>
        <v>19152469.91</v>
      </c>
      <c r="I10" s="34">
        <f>SUM(I11:I17)</f>
        <v>19152469.91</v>
      </c>
      <c r="J10" s="33">
        <f>SUM(J11:J17)</f>
        <v>19152469.91</v>
      </c>
      <c r="K10" s="33">
        <f>SUM(K11:K17)</f>
        <v>32477690.969999999</v>
      </c>
    </row>
    <row r="11" spans="2:14" ht="15" x14ac:dyDescent="0.25">
      <c r="B11" s="22"/>
      <c r="C11" s="21" t="s">
        <v>45</v>
      </c>
      <c r="D11" s="20">
        <v>24469211.300000001</v>
      </c>
      <c r="E11" s="20">
        <v>-177783.37</v>
      </c>
      <c r="F11" s="20">
        <f>+D11+E11</f>
        <v>24291427.93</v>
      </c>
      <c r="G11" s="20">
        <v>9185232.5399999991</v>
      </c>
      <c r="H11" s="20">
        <v>9185232.5399999991</v>
      </c>
      <c r="I11" s="20">
        <v>9185232.5399999991</v>
      </c>
      <c r="J11" s="20">
        <v>9185232.5399999991</v>
      </c>
      <c r="K11" s="19">
        <f>+F11-H11</f>
        <v>15106195.390000001</v>
      </c>
      <c r="N11"/>
    </row>
    <row r="12" spans="2:14" ht="15" x14ac:dyDescent="0.25">
      <c r="B12" s="22"/>
      <c r="C12" s="21" t="s">
        <v>44</v>
      </c>
      <c r="D12" s="20">
        <v>10565449.58</v>
      </c>
      <c r="E12" s="20">
        <v>0</v>
      </c>
      <c r="F12" s="20">
        <f>+D12+E12</f>
        <v>10565449.58</v>
      </c>
      <c r="G12" s="20">
        <v>5460529.3200000003</v>
      </c>
      <c r="H12" s="20">
        <v>5460529.3200000003</v>
      </c>
      <c r="I12" s="20">
        <v>5460529.3200000003</v>
      </c>
      <c r="J12" s="20">
        <v>5460529.3200000003</v>
      </c>
      <c r="K12" s="19">
        <f>+F12-H12</f>
        <v>5104920.26</v>
      </c>
      <c r="N12"/>
    </row>
    <row r="13" spans="2:14" ht="15" x14ac:dyDescent="0.25">
      <c r="B13" s="22"/>
      <c r="C13" s="21" t="s">
        <v>43</v>
      </c>
      <c r="D13" s="20">
        <v>3800000</v>
      </c>
      <c r="E13" s="20">
        <v>25842.65</v>
      </c>
      <c r="F13" s="20">
        <f>+D13+E13</f>
        <v>3825842.65</v>
      </c>
      <c r="G13" s="20">
        <v>52964.12</v>
      </c>
      <c r="H13" s="20">
        <v>52964.12</v>
      </c>
      <c r="I13" s="20">
        <v>52964.12</v>
      </c>
      <c r="J13" s="20">
        <v>52964.12</v>
      </c>
      <c r="K13" s="19">
        <f>+F13-H13</f>
        <v>3772878.53</v>
      </c>
      <c r="N13"/>
    </row>
    <row r="14" spans="2:14" ht="15" x14ac:dyDescent="0.25">
      <c r="B14" s="22"/>
      <c r="C14" s="21" t="s">
        <v>42</v>
      </c>
      <c r="D14" s="20">
        <v>6195500</v>
      </c>
      <c r="E14" s="20">
        <v>0</v>
      </c>
      <c r="F14" s="20">
        <f>+D14+E14</f>
        <v>6195500</v>
      </c>
      <c r="G14" s="20">
        <v>1980366.38</v>
      </c>
      <c r="H14" s="20">
        <v>1980366.38</v>
      </c>
      <c r="I14" s="20">
        <v>1980366.38</v>
      </c>
      <c r="J14" s="20">
        <v>1980366.38</v>
      </c>
      <c r="K14" s="19">
        <f>+F14-H14</f>
        <v>4215133.62</v>
      </c>
      <c r="N14"/>
    </row>
    <row r="15" spans="2:14" ht="15" x14ac:dyDescent="0.25">
      <c r="B15" s="22"/>
      <c r="C15" s="21" t="s">
        <v>41</v>
      </c>
      <c r="D15" s="20">
        <v>6600000</v>
      </c>
      <c r="E15" s="20">
        <v>151940.72</v>
      </c>
      <c r="F15" s="20">
        <f>+D15+E15</f>
        <v>6751940.7199999997</v>
      </c>
      <c r="G15" s="20">
        <v>2473377.5499999998</v>
      </c>
      <c r="H15" s="20">
        <v>2473377.5499999998</v>
      </c>
      <c r="I15" s="20">
        <v>2473377.5499999998</v>
      </c>
      <c r="J15" s="20">
        <v>2473377.5499999998</v>
      </c>
      <c r="K15" s="19">
        <f>+F15-H15</f>
        <v>4278563.17</v>
      </c>
      <c r="N15"/>
    </row>
    <row r="16" spans="2:14" ht="15" x14ac:dyDescent="0.25">
      <c r="B16" s="22"/>
      <c r="C16" s="21" t="s">
        <v>40</v>
      </c>
      <c r="D16" s="20">
        <v>0</v>
      </c>
      <c r="E16" s="20">
        <v>0</v>
      </c>
      <c r="F16" s="20">
        <f>+D16+E16</f>
        <v>0</v>
      </c>
      <c r="G16" s="20">
        <v>0</v>
      </c>
      <c r="H16" s="20">
        <v>0</v>
      </c>
      <c r="I16" s="20">
        <v>0</v>
      </c>
      <c r="J16" s="20">
        <v>0</v>
      </c>
      <c r="K16" s="19">
        <f>+F16-H16</f>
        <v>0</v>
      </c>
      <c r="N16"/>
    </row>
    <row r="17" spans="2:14" ht="15" x14ac:dyDescent="0.25">
      <c r="B17" s="22"/>
      <c r="C17" s="21" t="s">
        <v>39</v>
      </c>
      <c r="D17" s="20">
        <v>0</v>
      </c>
      <c r="E17" s="20">
        <v>0</v>
      </c>
      <c r="F17" s="20">
        <f>+D17+E17</f>
        <v>0</v>
      </c>
      <c r="G17" s="20">
        <v>0</v>
      </c>
      <c r="H17" s="20">
        <v>0</v>
      </c>
      <c r="I17" s="20">
        <v>0</v>
      </c>
      <c r="J17" s="20">
        <v>0</v>
      </c>
      <c r="K17" s="19">
        <f>+F17-H17</f>
        <v>0</v>
      </c>
      <c r="N17"/>
    </row>
    <row r="18" spans="2:14" ht="15" x14ac:dyDescent="0.25">
      <c r="B18" s="27" t="s">
        <v>38</v>
      </c>
      <c r="C18" s="26"/>
      <c r="D18" s="30">
        <f>SUM(D19:D27)</f>
        <v>4752474.7300000004</v>
      </c>
      <c r="E18" s="28">
        <f>SUM(E19:E27)</f>
        <v>274090.92</v>
      </c>
      <c r="F18" s="28">
        <f>SUM(F19:F27)</f>
        <v>5026565.6500000004</v>
      </c>
      <c r="G18" s="30">
        <f>SUM(G19:G27)</f>
        <v>1166449.8199999998</v>
      </c>
      <c r="H18" s="28">
        <f>SUM(H19:H27)</f>
        <v>1166449.8199999998</v>
      </c>
      <c r="I18" s="29">
        <f>SUM(I19:I27)</f>
        <v>1166449.8199999998</v>
      </c>
      <c r="J18" s="28">
        <f>SUM(J19:J27)</f>
        <v>1166449.8199999998</v>
      </c>
      <c r="K18" s="28">
        <f>SUM(K19:K27)</f>
        <v>3860115.8299999996</v>
      </c>
      <c r="N18"/>
    </row>
    <row r="19" spans="2:14" ht="15" x14ac:dyDescent="0.25">
      <c r="B19" s="22"/>
      <c r="C19" s="21" t="s">
        <v>37</v>
      </c>
      <c r="D19" s="20">
        <v>1879876.88</v>
      </c>
      <c r="E19" s="20">
        <v>107000</v>
      </c>
      <c r="F19" s="20">
        <f>+D19+E19</f>
        <v>1986876.88</v>
      </c>
      <c r="G19" s="20">
        <v>251553.32</v>
      </c>
      <c r="H19" s="20">
        <v>251553.32</v>
      </c>
      <c r="I19" s="20">
        <v>251553.32</v>
      </c>
      <c r="J19" s="20">
        <v>251553.32</v>
      </c>
      <c r="K19" s="19">
        <f>+F19-H19</f>
        <v>1735323.5599999998</v>
      </c>
      <c r="N19"/>
    </row>
    <row r="20" spans="2:14" ht="15" x14ac:dyDescent="0.25">
      <c r="B20" s="22"/>
      <c r="C20" s="21" t="s">
        <v>36</v>
      </c>
      <c r="D20" s="20">
        <v>245000</v>
      </c>
      <c r="E20" s="20">
        <v>4500</v>
      </c>
      <c r="F20" s="20">
        <f>+D20+E20</f>
        <v>249500</v>
      </c>
      <c r="G20" s="20">
        <v>43637.06</v>
      </c>
      <c r="H20" s="20">
        <v>43637.06</v>
      </c>
      <c r="I20" s="20">
        <v>43637.06</v>
      </c>
      <c r="J20" s="20">
        <v>43637.06</v>
      </c>
      <c r="K20" s="19">
        <f>+F20-H20</f>
        <v>205862.94</v>
      </c>
      <c r="N20"/>
    </row>
    <row r="21" spans="2:14" ht="15" x14ac:dyDescent="0.25">
      <c r="B21" s="22"/>
      <c r="C21" s="21" t="s">
        <v>35</v>
      </c>
      <c r="D21" s="20">
        <v>0</v>
      </c>
      <c r="E21" s="20">
        <v>0</v>
      </c>
      <c r="F21" s="20">
        <f>+D21+E21</f>
        <v>0</v>
      </c>
      <c r="G21" s="20">
        <v>0</v>
      </c>
      <c r="H21" s="20">
        <v>0</v>
      </c>
      <c r="I21" s="20">
        <v>0</v>
      </c>
      <c r="J21" s="20">
        <v>0</v>
      </c>
      <c r="K21" s="19">
        <f>+F21-H21</f>
        <v>0</v>
      </c>
      <c r="N21"/>
    </row>
    <row r="22" spans="2:14" ht="15" x14ac:dyDescent="0.25">
      <c r="B22" s="22"/>
      <c r="C22" s="21" t="s">
        <v>34</v>
      </c>
      <c r="D22" s="20">
        <v>1047019.14</v>
      </c>
      <c r="E22" s="20">
        <v>8408.42</v>
      </c>
      <c r="F22" s="20">
        <f>+D22+E22</f>
        <v>1055427.56</v>
      </c>
      <c r="G22" s="20">
        <v>352836.26</v>
      </c>
      <c r="H22" s="20">
        <v>352836.26</v>
      </c>
      <c r="I22" s="20">
        <v>352836.26</v>
      </c>
      <c r="J22" s="20">
        <v>352836.26</v>
      </c>
      <c r="K22" s="19">
        <f>+F22-H22</f>
        <v>702591.3</v>
      </c>
      <c r="N22"/>
    </row>
    <row r="23" spans="2:14" ht="15" x14ac:dyDescent="0.25">
      <c r="B23" s="22"/>
      <c r="C23" s="21" t="s">
        <v>33</v>
      </c>
      <c r="D23" s="20">
        <v>395500.71</v>
      </c>
      <c r="E23" s="20">
        <v>115000</v>
      </c>
      <c r="F23" s="20">
        <f>+D23+E23</f>
        <v>510500.71</v>
      </c>
      <c r="G23" s="20">
        <v>83785.08</v>
      </c>
      <c r="H23" s="20">
        <v>83785.08</v>
      </c>
      <c r="I23" s="20">
        <v>83785.08</v>
      </c>
      <c r="J23" s="20">
        <v>83785.08</v>
      </c>
      <c r="K23" s="19">
        <f>+F23-H23</f>
        <v>426715.63</v>
      </c>
      <c r="N23"/>
    </row>
    <row r="24" spans="2:14" ht="15" x14ac:dyDescent="0.25">
      <c r="B24" s="22"/>
      <c r="C24" s="21" t="s">
        <v>32</v>
      </c>
      <c r="D24" s="20">
        <v>530078</v>
      </c>
      <c r="E24" s="20">
        <v>31759.5</v>
      </c>
      <c r="F24" s="20">
        <f>+D24+E24</f>
        <v>561837.5</v>
      </c>
      <c r="G24" s="20">
        <v>224133.74</v>
      </c>
      <c r="H24" s="20">
        <v>224133.74</v>
      </c>
      <c r="I24" s="20">
        <v>224133.74</v>
      </c>
      <c r="J24" s="20">
        <v>224133.74</v>
      </c>
      <c r="K24" s="19">
        <f>+F24-H24</f>
        <v>337703.76</v>
      </c>
      <c r="N24"/>
    </row>
    <row r="25" spans="2:14" ht="15" x14ac:dyDescent="0.25">
      <c r="B25" s="22"/>
      <c r="C25" s="21" t="s">
        <v>31</v>
      </c>
      <c r="D25" s="20">
        <v>160000</v>
      </c>
      <c r="E25" s="20">
        <v>0</v>
      </c>
      <c r="F25" s="20">
        <f>+D25+E25</f>
        <v>160000</v>
      </c>
      <c r="G25" s="20">
        <v>98985.96</v>
      </c>
      <c r="H25" s="20">
        <v>98985.96</v>
      </c>
      <c r="I25" s="20">
        <v>98985.96</v>
      </c>
      <c r="J25" s="20">
        <v>98985.96</v>
      </c>
      <c r="K25" s="19">
        <f>+F25-H25</f>
        <v>61014.039999999994</v>
      </c>
      <c r="N25"/>
    </row>
    <row r="26" spans="2:14" ht="15" x14ac:dyDescent="0.25">
      <c r="B26" s="22"/>
      <c r="C26" s="21" t="s">
        <v>30</v>
      </c>
      <c r="D26" s="20">
        <v>0</v>
      </c>
      <c r="E26" s="20">
        <v>0</v>
      </c>
      <c r="F26" s="20">
        <f>+D26+E26</f>
        <v>0</v>
      </c>
      <c r="G26" s="20">
        <v>0</v>
      </c>
      <c r="H26" s="20">
        <v>0</v>
      </c>
      <c r="I26" s="20">
        <v>0</v>
      </c>
      <c r="J26" s="20">
        <v>0</v>
      </c>
      <c r="K26" s="19">
        <f>+F26-H26</f>
        <v>0</v>
      </c>
      <c r="N26"/>
    </row>
    <row r="27" spans="2:14" ht="15" x14ac:dyDescent="0.25">
      <c r="B27" s="22"/>
      <c r="C27" s="21" t="s">
        <v>29</v>
      </c>
      <c r="D27" s="20">
        <v>495000</v>
      </c>
      <c r="E27" s="20">
        <v>7423</v>
      </c>
      <c r="F27" s="20">
        <f>+D27+E27</f>
        <v>502423</v>
      </c>
      <c r="G27" s="20">
        <v>111518.39999999999</v>
      </c>
      <c r="H27" s="20">
        <v>111518.39999999999</v>
      </c>
      <c r="I27" s="20">
        <v>111518.39999999999</v>
      </c>
      <c r="J27" s="20">
        <v>111518.39999999999</v>
      </c>
      <c r="K27" s="19">
        <f>+F27-H27</f>
        <v>390904.6</v>
      </c>
      <c r="N27"/>
    </row>
    <row r="28" spans="2:14" ht="15" x14ac:dyDescent="0.25">
      <c r="B28" s="27" t="s">
        <v>28</v>
      </c>
      <c r="C28" s="26"/>
      <c r="D28" s="30">
        <f>SUM(D29:D37)</f>
        <v>14171558.74</v>
      </c>
      <c r="E28" s="28">
        <f>SUM(E29:E37)</f>
        <v>163700.00000000003</v>
      </c>
      <c r="F28" s="28">
        <f>SUM(F29:F37)</f>
        <v>14335258.739999998</v>
      </c>
      <c r="G28" s="30">
        <f>SUM(G29:G37)</f>
        <v>6762172.29</v>
      </c>
      <c r="H28" s="28">
        <f>SUM(H29:H37)</f>
        <v>4722504.9800000004</v>
      </c>
      <c r="I28" s="29">
        <f>SUM(I29:I37)</f>
        <v>4722504.9800000004</v>
      </c>
      <c r="J28" s="28">
        <f>SUM(J29:J37)</f>
        <v>4722504.9800000004</v>
      </c>
      <c r="K28" s="28">
        <f>SUM(K29:K37)</f>
        <v>9612753.7599999979</v>
      </c>
      <c r="N28"/>
    </row>
    <row r="29" spans="2:14" ht="15" x14ac:dyDescent="0.25">
      <c r="B29" s="22"/>
      <c r="C29" s="21" t="s">
        <v>27</v>
      </c>
      <c r="D29" s="20">
        <v>1325000</v>
      </c>
      <c r="E29" s="20">
        <v>0</v>
      </c>
      <c r="F29" s="20">
        <f>+D29+E29</f>
        <v>1325000</v>
      </c>
      <c r="G29" s="20">
        <v>1246275.97</v>
      </c>
      <c r="H29" s="20">
        <v>701366.02</v>
      </c>
      <c r="I29" s="20">
        <v>701366.02</v>
      </c>
      <c r="J29" s="20">
        <v>701366.02</v>
      </c>
      <c r="K29" s="19">
        <f>+F29-H29</f>
        <v>623633.98</v>
      </c>
      <c r="N29"/>
    </row>
    <row r="30" spans="2:14" ht="15" x14ac:dyDescent="0.25">
      <c r="B30" s="22"/>
      <c r="C30" s="21" t="s">
        <v>26</v>
      </c>
      <c r="D30" s="20">
        <v>1046400</v>
      </c>
      <c r="E30" s="20">
        <v>0</v>
      </c>
      <c r="F30" s="20">
        <f>+D30+E30</f>
        <v>1046400</v>
      </c>
      <c r="G30" s="20">
        <v>330382.39</v>
      </c>
      <c r="H30" s="20">
        <v>330382.39</v>
      </c>
      <c r="I30" s="20">
        <v>330382.39</v>
      </c>
      <c r="J30" s="20">
        <v>330382.39</v>
      </c>
      <c r="K30" s="19">
        <f>+F30-H30</f>
        <v>716017.61</v>
      </c>
      <c r="N30"/>
    </row>
    <row r="31" spans="2:14" ht="15" x14ac:dyDescent="0.25">
      <c r="B31" s="22"/>
      <c r="C31" s="21" t="s">
        <v>25</v>
      </c>
      <c r="D31" s="20">
        <v>2825604</v>
      </c>
      <c r="E31" s="20">
        <v>57128.01</v>
      </c>
      <c r="F31" s="20">
        <f>+D31+E31</f>
        <v>2882732.01</v>
      </c>
      <c r="G31" s="20">
        <v>1243649.8</v>
      </c>
      <c r="H31" s="20">
        <v>732712.12</v>
      </c>
      <c r="I31" s="20">
        <v>732712.12</v>
      </c>
      <c r="J31" s="20">
        <v>732712.12</v>
      </c>
      <c r="K31" s="19">
        <f>+F31-H31</f>
        <v>2150019.8899999997</v>
      </c>
      <c r="N31"/>
    </row>
    <row r="32" spans="2:14" ht="15" x14ac:dyDescent="0.25">
      <c r="B32" s="22"/>
      <c r="C32" s="21" t="s">
        <v>24</v>
      </c>
      <c r="D32" s="20">
        <v>1125000</v>
      </c>
      <c r="E32" s="20">
        <v>2617.8000000000002</v>
      </c>
      <c r="F32" s="20">
        <f>+D32+E32</f>
        <v>1127617.8</v>
      </c>
      <c r="G32" s="20">
        <v>507662.22</v>
      </c>
      <c r="H32" s="20">
        <v>507662.22</v>
      </c>
      <c r="I32" s="20">
        <v>507662.22</v>
      </c>
      <c r="J32" s="20">
        <v>507662.22</v>
      </c>
      <c r="K32" s="19">
        <f>+F32-H32</f>
        <v>619955.58000000007</v>
      </c>
      <c r="N32"/>
    </row>
    <row r="33" spans="2:14" ht="15" x14ac:dyDescent="0.25">
      <c r="B33" s="22"/>
      <c r="C33" s="21" t="s">
        <v>23</v>
      </c>
      <c r="D33" s="20">
        <v>4694155.68</v>
      </c>
      <c r="E33" s="20">
        <v>51224.27</v>
      </c>
      <c r="F33" s="20">
        <f>+D33+E33</f>
        <v>4745379.9499999993</v>
      </c>
      <c r="G33" s="20">
        <v>2374275.46</v>
      </c>
      <c r="H33" s="20">
        <v>1390455.78</v>
      </c>
      <c r="I33" s="20">
        <v>1390455.78</v>
      </c>
      <c r="J33" s="20">
        <v>1390455.78</v>
      </c>
      <c r="K33" s="19">
        <f>+F33-H33</f>
        <v>3354924.169999999</v>
      </c>
      <c r="N33"/>
    </row>
    <row r="34" spans="2:14" ht="15" x14ac:dyDescent="0.25">
      <c r="B34" s="22"/>
      <c r="C34" s="21" t="s">
        <v>22</v>
      </c>
      <c r="D34" s="20">
        <v>320000</v>
      </c>
      <c r="E34" s="20">
        <v>0</v>
      </c>
      <c r="F34" s="20">
        <f>+D34+E34</f>
        <v>320000</v>
      </c>
      <c r="G34" s="20">
        <v>32968.36</v>
      </c>
      <c r="H34" s="20">
        <v>32968.36</v>
      </c>
      <c r="I34" s="20">
        <v>32968.36</v>
      </c>
      <c r="J34" s="20">
        <v>32968.36</v>
      </c>
      <c r="K34" s="19">
        <f>+F34-H34</f>
        <v>287031.64</v>
      </c>
      <c r="N34"/>
    </row>
    <row r="35" spans="2:14" ht="15" x14ac:dyDescent="0.25">
      <c r="B35" s="22"/>
      <c r="C35" s="21" t="s">
        <v>21</v>
      </c>
      <c r="D35" s="20">
        <v>311527</v>
      </c>
      <c r="E35" s="20">
        <v>12368.88</v>
      </c>
      <c r="F35" s="20">
        <f>+D35+E35</f>
        <v>323895.88</v>
      </c>
      <c r="G35" s="20">
        <v>242625.05</v>
      </c>
      <c r="H35" s="20">
        <v>242625.05</v>
      </c>
      <c r="I35" s="20">
        <v>242625.05</v>
      </c>
      <c r="J35" s="20">
        <v>242625.05</v>
      </c>
      <c r="K35" s="19">
        <f>+F35-H35</f>
        <v>81270.830000000016</v>
      </c>
      <c r="N35"/>
    </row>
    <row r="36" spans="2:14" ht="15" x14ac:dyDescent="0.25">
      <c r="B36" s="22"/>
      <c r="C36" s="21" t="s">
        <v>20</v>
      </c>
      <c r="D36" s="20">
        <v>1931280</v>
      </c>
      <c r="E36" s="20">
        <v>17000</v>
      </c>
      <c r="F36" s="20">
        <f>+D36+E36</f>
        <v>1948280</v>
      </c>
      <c r="G36" s="20">
        <v>556196.04</v>
      </c>
      <c r="H36" s="20">
        <v>556196.04</v>
      </c>
      <c r="I36" s="20">
        <v>556196.04</v>
      </c>
      <c r="J36" s="20">
        <v>556196.04</v>
      </c>
      <c r="K36" s="19">
        <f>+F36-H36</f>
        <v>1392083.96</v>
      </c>
      <c r="N36"/>
    </row>
    <row r="37" spans="2:14" ht="15" x14ac:dyDescent="0.25">
      <c r="B37" s="22"/>
      <c r="C37" s="21" t="s">
        <v>19</v>
      </c>
      <c r="D37" s="20">
        <v>592592.06000000006</v>
      </c>
      <c r="E37" s="20">
        <v>23361.040000000001</v>
      </c>
      <c r="F37" s="20">
        <f>+D37+E37</f>
        <v>615953.10000000009</v>
      </c>
      <c r="G37" s="20">
        <v>228137</v>
      </c>
      <c r="H37" s="20">
        <v>228137</v>
      </c>
      <c r="I37" s="20">
        <v>228137</v>
      </c>
      <c r="J37" s="20">
        <v>228137</v>
      </c>
      <c r="K37" s="19">
        <f>+F37-H37</f>
        <v>387816.10000000009</v>
      </c>
      <c r="N37"/>
    </row>
    <row r="38" spans="2:14" ht="15" x14ac:dyDescent="0.25">
      <c r="B38" s="27" t="s">
        <v>18</v>
      </c>
      <c r="C38" s="26"/>
      <c r="D38" s="30">
        <f>SUM(D39:D39)</f>
        <v>2000000</v>
      </c>
      <c r="E38" s="28">
        <f>SUM(E39:E39)</f>
        <v>447839.36</v>
      </c>
      <c r="F38" s="28">
        <f>SUM(F39:F39)</f>
        <v>2447839.36</v>
      </c>
      <c r="G38" s="30">
        <f>SUM(G39:G39)</f>
        <v>861270.26</v>
      </c>
      <c r="H38" s="28">
        <f>SUM(H39:H39)</f>
        <v>861270.26</v>
      </c>
      <c r="I38" s="29">
        <f>SUM(I39:I39)</f>
        <v>861270.26</v>
      </c>
      <c r="J38" s="28">
        <f>SUM(J39:J39)</f>
        <v>861270.26</v>
      </c>
      <c r="K38" s="28">
        <f>SUM(K39:K39)</f>
        <v>1586569.0999999999</v>
      </c>
      <c r="L38" s="32"/>
      <c r="M38" s="8"/>
      <c r="N38"/>
    </row>
    <row r="39" spans="2:14" ht="15" x14ac:dyDescent="0.25">
      <c r="B39" s="22"/>
      <c r="C39" s="31" t="s">
        <v>17</v>
      </c>
      <c r="D39" s="20">
        <v>2000000</v>
      </c>
      <c r="E39" s="20">
        <v>447839.36</v>
      </c>
      <c r="F39" s="20">
        <f>+D39+E39</f>
        <v>2447839.36</v>
      </c>
      <c r="G39" s="20">
        <v>861270.26</v>
      </c>
      <c r="H39" s="20">
        <v>861270.26</v>
      </c>
      <c r="I39" s="20">
        <v>861270.26</v>
      </c>
      <c r="J39" s="20">
        <v>861270.26</v>
      </c>
      <c r="K39" s="19">
        <f>+F39-H39</f>
        <v>1586569.0999999999</v>
      </c>
      <c r="N39"/>
    </row>
    <row r="40" spans="2:14" ht="15" x14ac:dyDescent="0.25">
      <c r="B40" s="27" t="s">
        <v>16</v>
      </c>
      <c r="C40" s="26"/>
      <c r="D40" s="30">
        <f>SUM(D41:D45)</f>
        <v>4010000</v>
      </c>
      <c r="E40" s="28">
        <f>SUM(E41:E45)</f>
        <v>3282614.6899999995</v>
      </c>
      <c r="F40" s="28">
        <f>+D40+E40</f>
        <v>7292614.6899999995</v>
      </c>
      <c r="G40" s="30">
        <f>SUM(G41:G45)</f>
        <v>7454787.2599999998</v>
      </c>
      <c r="H40" s="28">
        <f>SUM(H41:H45)</f>
        <v>1365143.7600000002</v>
      </c>
      <c r="I40" s="29">
        <f>SUM(I41:I45)</f>
        <v>1365143.7600000002</v>
      </c>
      <c r="J40" s="28">
        <f>SUM(J41:J45)</f>
        <v>1365143.7600000002</v>
      </c>
      <c r="K40" s="28">
        <f>+F40-H40</f>
        <v>5927470.9299999997</v>
      </c>
      <c r="N40"/>
    </row>
    <row r="41" spans="2:14" ht="15" x14ac:dyDescent="0.25">
      <c r="B41" s="22"/>
      <c r="C41" s="21" t="s">
        <v>15</v>
      </c>
      <c r="D41" s="20">
        <v>2200000</v>
      </c>
      <c r="E41" s="20">
        <v>2493141.09</v>
      </c>
      <c r="F41" s="20">
        <f>+D41+E41</f>
        <v>4693141.09</v>
      </c>
      <c r="G41" s="20">
        <v>4958819.1500000004</v>
      </c>
      <c r="H41" s="20">
        <v>585670.16</v>
      </c>
      <c r="I41" s="20">
        <v>585670.16</v>
      </c>
      <c r="J41" s="20">
        <v>585670.16</v>
      </c>
      <c r="K41" s="19">
        <f>+F41-H41</f>
        <v>4107470.9299999997</v>
      </c>
      <c r="N41"/>
    </row>
    <row r="42" spans="2:14" ht="15" x14ac:dyDescent="0.25">
      <c r="B42" s="22"/>
      <c r="C42" s="21" t="s">
        <v>14</v>
      </c>
      <c r="D42" s="20">
        <v>800000</v>
      </c>
      <c r="E42" s="20">
        <v>10000</v>
      </c>
      <c r="F42" s="20">
        <f>+D42+E42</f>
        <v>810000</v>
      </c>
      <c r="G42" s="20">
        <v>695770.96</v>
      </c>
      <c r="H42" s="20">
        <v>0</v>
      </c>
      <c r="I42" s="20">
        <v>0</v>
      </c>
      <c r="J42" s="20">
        <v>0</v>
      </c>
      <c r="K42" s="19">
        <f>+F42-H42</f>
        <v>810000</v>
      </c>
      <c r="N42"/>
    </row>
    <row r="43" spans="2:14" ht="15" x14ac:dyDescent="0.25">
      <c r="B43" s="22"/>
      <c r="C43" s="21" t="s">
        <v>13</v>
      </c>
      <c r="D43" s="20">
        <v>680000</v>
      </c>
      <c r="E43" s="20">
        <v>44481.3</v>
      </c>
      <c r="F43" s="20">
        <f>+D43+E43</f>
        <v>724481.3</v>
      </c>
      <c r="G43" s="20">
        <v>330212.59000000003</v>
      </c>
      <c r="H43" s="20">
        <v>44481.3</v>
      </c>
      <c r="I43" s="20">
        <v>44481.3</v>
      </c>
      <c r="J43" s="20">
        <v>44481.3</v>
      </c>
      <c r="K43" s="19">
        <f>+F43-H43</f>
        <v>680000</v>
      </c>
      <c r="N43"/>
    </row>
    <row r="44" spans="2:14" ht="15" x14ac:dyDescent="0.25">
      <c r="B44" s="22"/>
      <c r="C44" s="21" t="s">
        <v>12</v>
      </c>
      <c r="D44" s="20">
        <v>330000</v>
      </c>
      <c r="E44" s="20">
        <v>0</v>
      </c>
      <c r="F44" s="20"/>
      <c r="G44" s="20">
        <v>0</v>
      </c>
      <c r="H44" s="20">
        <v>0</v>
      </c>
      <c r="I44" s="20">
        <v>0</v>
      </c>
      <c r="J44" s="20">
        <v>0</v>
      </c>
      <c r="K44" s="19"/>
      <c r="N44"/>
    </row>
    <row r="45" spans="2:14" ht="15" x14ac:dyDescent="0.25">
      <c r="B45" s="22"/>
      <c r="C45" s="21" t="s">
        <v>11</v>
      </c>
      <c r="D45" s="20">
        <v>0</v>
      </c>
      <c r="E45" s="20">
        <v>734992.3</v>
      </c>
      <c r="F45" s="20">
        <f>+D45+E45</f>
        <v>734992.3</v>
      </c>
      <c r="G45" s="20">
        <v>1469984.56</v>
      </c>
      <c r="H45" s="20">
        <v>734992.3</v>
      </c>
      <c r="I45" s="20">
        <v>734992.3</v>
      </c>
      <c r="J45" s="20">
        <v>734992.3</v>
      </c>
      <c r="K45" s="19">
        <f>+F45-H45</f>
        <v>0</v>
      </c>
      <c r="N45"/>
    </row>
    <row r="46" spans="2:14" ht="15" x14ac:dyDescent="0.25">
      <c r="B46" s="27" t="s">
        <v>10</v>
      </c>
      <c r="C46" s="26"/>
      <c r="D46" s="25">
        <f>+D47</f>
        <v>0</v>
      </c>
      <c r="E46" s="23">
        <f>+E47</f>
        <v>620459.78</v>
      </c>
      <c r="F46" s="23">
        <f>+F47</f>
        <v>620459.78</v>
      </c>
      <c r="G46" s="25">
        <f>+G47</f>
        <v>620459.78</v>
      </c>
      <c r="H46" s="23">
        <f>+H47</f>
        <v>0</v>
      </c>
      <c r="I46" s="24">
        <f>+I47</f>
        <v>0</v>
      </c>
      <c r="J46" s="23">
        <f>+J47</f>
        <v>0</v>
      </c>
      <c r="K46" s="23">
        <f>+K47</f>
        <v>620459.78</v>
      </c>
      <c r="N46"/>
    </row>
    <row r="47" spans="2:14" ht="12.75" customHeight="1" x14ac:dyDescent="0.25">
      <c r="B47" s="22"/>
      <c r="C47" s="21" t="s">
        <v>9</v>
      </c>
      <c r="D47" s="20">
        <v>0</v>
      </c>
      <c r="E47" s="20">
        <v>620459.78</v>
      </c>
      <c r="F47" s="20">
        <f>+D47+E47</f>
        <v>620459.78</v>
      </c>
      <c r="G47" s="20">
        <v>620459.78</v>
      </c>
      <c r="H47" s="20">
        <v>0</v>
      </c>
      <c r="I47" s="20">
        <v>0</v>
      </c>
      <c r="J47" s="20">
        <v>0</v>
      </c>
      <c r="K47" s="19">
        <f>+F47-H47</f>
        <v>620459.78</v>
      </c>
      <c r="N47"/>
    </row>
    <row r="48" spans="2:14" ht="15" x14ac:dyDescent="0.25">
      <c r="B48" s="27" t="s">
        <v>8</v>
      </c>
      <c r="C48" s="26"/>
      <c r="D48" s="25">
        <f>+D49</f>
        <v>1605015.35</v>
      </c>
      <c r="E48" s="23">
        <f>+E49</f>
        <v>0</v>
      </c>
      <c r="F48" s="23">
        <f>+F49</f>
        <v>1605015.35</v>
      </c>
      <c r="G48" s="24">
        <f>+G49</f>
        <v>0</v>
      </c>
      <c r="H48" s="23">
        <f>+H49</f>
        <v>0</v>
      </c>
      <c r="I48" s="24">
        <f>+I49</f>
        <v>0</v>
      </c>
      <c r="J48" s="23">
        <f>+J49</f>
        <v>0</v>
      </c>
      <c r="K48" s="23">
        <f>+K49</f>
        <v>1605015.35</v>
      </c>
      <c r="N48"/>
    </row>
    <row r="49" spans="1:13" ht="15" x14ac:dyDescent="0.25">
      <c r="B49" s="22"/>
      <c r="C49" s="21" t="s">
        <v>7</v>
      </c>
      <c r="D49" s="20">
        <v>1605015.35</v>
      </c>
      <c r="E49" s="20">
        <v>0</v>
      </c>
      <c r="F49" s="20">
        <f>+D49+E49</f>
        <v>1605015.35</v>
      </c>
      <c r="G49" s="20">
        <v>0</v>
      </c>
      <c r="H49" s="20">
        <v>0</v>
      </c>
      <c r="I49" s="20">
        <v>0</v>
      </c>
      <c r="J49" s="20">
        <v>0</v>
      </c>
      <c r="K49" s="19">
        <f>+F49-H49</f>
        <v>1605015.35</v>
      </c>
    </row>
    <row r="50" spans="1:13" s="12" customFormat="1" x14ac:dyDescent="0.2">
      <c r="A50" s="13"/>
      <c r="B50" s="18"/>
      <c r="C50" s="17" t="s">
        <v>6</v>
      </c>
      <c r="D50" s="16">
        <f>+D10+D18+D28+D38+D40+D48+D46</f>
        <v>78169209.699999988</v>
      </c>
      <c r="E50" s="14">
        <f>+E10+E18+E28+E38+E40+E48+E46</f>
        <v>4788704.75</v>
      </c>
      <c r="F50" s="14">
        <f>+F10+F18+F28+F38+F40+F48+F46</f>
        <v>82957914.449999988</v>
      </c>
      <c r="G50" s="16">
        <f>+G10+G18+G28+G38+G40+G48+G46</f>
        <v>36017609.32</v>
      </c>
      <c r="H50" s="14">
        <f>+H10+H18+H28+H38+H40+H48+H46</f>
        <v>27267838.730000004</v>
      </c>
      <c r="I50" s="15">
        <f>+I10+I18+I28+I38+I40+I48+I46</f>
        <v>27267838.730000004</v>
      </c>
      <c r="J50" s="14">
        <f>+J10+J18+J28+J38+J40+J48+J46</f>
        <v>27267838.730000004</v>
      </c>
      <c r="K50" s="14">
        <f>+K10+K18+K28+K38+K40+K48+K46</f>
        <v>55690075.719999999</v>
      </c>
      <c r="L50" s="13"/>
    </row>
    <row r="52" spans="1:13" x14ac:dyDescent="0.2">
      <c r="B52" s="11" t="s">
        <v>5</v>
      </c>
      <c r="F52" s="10"/>
      <c r="G52" s="10"/>
      <c r="H52" s="10"/>
      <c r="I52" s="10"/>
      <c r="J52" s="10"/>
      <c r="K52" s="10"/>
    </row>
    <row r="53" spans="1:13" ht="15" x14ac:dyDescent="0.25">
      <c r="D53" s="5"/>
      <c r="E53" s="5"/>
      <c r="F53" s="5"/>
      <c r="G53" s="5"/>
      <c r="H53" s="5"/>
      <c r="I53" s="5"/>
      <c r="J53" s="5"/>
      <c r="K53" s="5"/>
    </row>
    <row r="54" spans="1:13" ht="15" x14ac:dyDescent="0.25">
      <c r="D54" s="5"/>
      <c r="E54" s="5"/>
      <c r="F54" s="5"/>
      <c r="G54" s="5"/>
      <c r="H54" s="5"/>
      <c r="I54" s="5"/>
      <c r="J54" s="5"/>
      <c r="K54" s="5"/>
    </row>
    <row r="55" spans="1:13" x14ac:dyDescent="0.2">
      <c r="C55" s="9"/>
      <c r="F55" s="8"/>
      <c r="G55" s="9"/>
      <c r="H55" s="9"/>
      <c r="I55" s="9"/>
      <c r="J55" s="9"/>
      <c r="K55" s="8"/>
    </row>
    <row r="56" spans="1:13" x14ac:dyDescent="0.2">
      <c r="C56" s="4" t="s">
        <v>4</v>
      </c>
      <c r="F56" s="7" t="s">
        <v>3</v>
      </c>
      <c r="G56" s="7"/>
      <c r="H56" s="7"/>
      <c r="I56" s="7"/>
      <c r="J56" s="7"/>
      <c r="K56" s="7"/>
    </row>
    <row r="57" spans="1:13" ht="15" x14ac:dyDescent="0.25">
      <c r="C57" s="4" t="s">
        <v>2</v>
      </c>
      <c r="E57" s="5"/>
      <c r="F57" s="6" t="s">
        <v>1</v>
      </c>
      <c r="G57" s="6"/>
      <c r="H57" s="6"/>
      <c r="I57" s="6"/>
      <c r="J57" s="6"/>
      <c r="K57" s="6"/>
    </row>
    <row r="58" spans="1:13" ht="15" x14ac:dyDescent="0.25">
      <c r="C58" s="4"/>
      <c r="E58" s="5"/>
      <c r="F58" s="4"/>
      <c r="G58" s="4"/>
      <c r="H58" s="4"/>
      <c r="I58" s="4"/>
      <c r="J58" s="4"/>
      <c r="K58" s="4"/>
    </row>
    <row r="59" spans="1:13" ht="15" x14ac:dyDescent="0.25">
      <c r="C59" s="4"/>
      <c r="E59" s="5"/>
      <c r="F59" s="4"/>
      <c r="G59" s="4"/>
      <c r="H59" s="4"/>
      <c r="I59" s="4"/>
      <c r="J59" s="4"/>
      <c r="K59" s="4"/>
    </row>
    <row r="60" spans="1:13" ht="15" x14ac:dyDescent="0.25">
      <c r="C60" s="4"/>
      <c r="E60" s="5"/>
      <c r="F60" s="4"/>
      <c r="G60" s="4"/>
      <c r="H60" s="4"/>
      <c r="I60" s="4"/>
      <c r="J60" s="4"/>
      <c r="K60" s="4"/>
    </row>
    <row r="61" spans="1:13" ht="15" x14ac:dyDescent="0.25">
      <c r="C61" s="4"/>
      <c r="E61" s="5"/>
      <c r="F61" s="4"/>
      <c r="G61" s="4"/>
      <c r="H61" s="4"/>
      <c r="I61" s="4"/>
      <c r="J61" s="4"/>
      <c r="K61" s="4"/>
    </row>
    <row r="64" spans="1:13" x14ac:dyDescent="0.2">
      <c r="M64" s="3" t="s">
        <v>0</v>
      </c>
    </row>
    <row r="66" spans="13:13" x14ac:dyDescent="0.2">
      <c r="M66" s="3"/>
    </row>
  </sheetData>
  <mergeCells count="15">
    <mergeCell ref="B1:K1"/>
    <mergeCell ref="B2:K2"/>
    <mergeCell ref="B3:K3"/>
    <mergeCell ref="B40:C40"/>
    <mergeCell ref="B7:C9"/>
    <mergeCell ref="D7:J7"/>
    <mergeCell ref="F56:K56"/>
    <mergeCell ref="F57:K57"/>
    <mergeCell ref="K7:K8"/>
    <mergeCell ref="B10:C10"/>
    <mergeCell ref="B18:C18"/>
    <mergeCell ref="B28:C28"/>
    <mergeCell ref="B38:C38"/>
    <mergeCell ref="B46:C46"/>
    <mergeCell ref="B48:C48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2019-04-23T01:53:27Z</dcterms:created>
  <dcterms:modified xsi:type="dcterms:W3CDTF">2019-04-23T01:54:09Z</dcterms:modified>
</cp:coreProperties>
</file>