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4-INFORMACION-CONTABLE\05-EFE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G35" i="1"/>
  <c r="G30" i="1"/>
  <c r="G27" i="1" s="1"/>
  <c r="P29" i="1"/>
  <c r="O29" i="1"/>
  <c r="O28" i="1" s="1"/>
  <c r="O40" i="1" s="1"/>
  <c r="G29" i="1"/>
  <c r="P28" i="1"/>
  <c r="G28" i="1"/>
  <c r="H27" i="1"/>
  <c r="G25" i="1"/>
  <c r="G24" i="1"/>
  <c r="G23" i="1"/>
  <c r="G21" i="1"/>
  <c r="P19" i="1"/>
  <c r="P23" i="1" s="1"/>
  <c r="O19" i="1"/>
  <c r="O23" i="1" s="1"/>
  <c r="P14" i="1"/>
  <c r="O14" i="1"/>
  <c r="H14" i="1"/>
  <c r="H48" i="1" s="1"/>
  <c r="G14" i="1"/>
  <c r="G48" i="1" s="1"/>
  <c r="O43" i="1" s="1"/>
  <c r="O48" i="1" s="1"/>
  <c r="P40" i="1" l="1"/>
  <c r="P43" i="1" s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<sst xmlns="http://schemas.openxmlformats.org/spreadsheetml/2006/main" count="68" uniqueCount="59">
  <si>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</si>
  <si>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2019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</si>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</sst>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3" fillId="0" borderId="0" xfId="4" applyNumberFormat="1" applyFont="1" applyFill="1" applyBorder="1" applyAlignment="1" applyProtection="1">
      <alignment vertical="top" wrapText="1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  <xf numFmtId="43" fontId="3" fillId="3" borderId="0" xfId="1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52</xdr:row>
      <xdr:rowOff>571500</xdr:rowOff>
    </xdr:from>
    <xdr:to>
      <xdr:col>5</xdr:col>
      <xdr:colOff>714375</xdr:colOff>
      <xdr:row>52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372725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52</xdr:row>
      <xdr:rowOff>571500</xdr:rowOff>
    </xdr:from>
    <xdr:to>
      <xdr:col>17</xdr:col>
      <xdr:colOff>107156</xdr:colOff>
      <xdr:row>52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72725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UERREROS\Desktop\UPG%202019\ESTADOS%20FINANCIEROS\CUENTA%20PUBLICA%20ANUAL%202019\Formatos%20Fros%20y%20Pptales%204to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  <sheetName val="ESF sevac"/>
      <sheetName val="PC sevac"/>
      <sheetName val="EA sevac"/>
    </sheetNames>
    <sheetDataSet>
      <sheetData sheetId="0">
        <row r="12">
          <cell r="I12">
            <v>93712471.730000004</v>
          </cell>
        </row>
        <row r="13">
          <cell r="I13">
            <v>7603048.7199999997</v>
          </cell>
        </row>
        <row r="14">
          <cell r="I14">
            <v>41463401.560000002</v>
          </cell>
        </row>
        <row r="18">
          <cell r="D18">
            <v>7986303.6399999997</v>
          </cell>
        </row>
        <row r="20">
          <cell r="I20">
            <v>3946711.04</v>
          </cell>
        </row>
        <row r="22">
          <cell r="D22">
            <v>51075354.740000002</v>
          </cell>
        </row>
        <row r="23">
          <cell r="D23">
            <v>91735325.890000001</v>
          </cell>
        </row>
        <row r="30">
          <cell r="D30">
            <v>2162176.85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5"/>
  <sheetViews>
    <sheetView showGridLines="0" tabSelected="1" showWhiteSpace="0" topLeftCell="A10" zoomScale="80" zoomScaleNormal="80" workbookViewId="0">
      <selection activeCell="A4" sqref="A4:Q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152959161.12</v>
      </c>
      <c r="H14" s="35">
        <f>SUM(H15:H25)</f>
        <v>121064327.89</v>
      </c>
      <c r="I14" s="31"/>
      <c r="J14" s="31"/>
      <c r="K14" s="33" t="s">
        <v>8</v>
      </c>
      <c r="L14" s="33"/>
      <c r="M14" s="33"/>
      <c r="N14" s="33"/>
      <c r="O14" s="35">
        <f>SUM(O15:O17)</f>
        <v>42201938.759999998</v>
      </c>
      <c r="P14" s="35">
        <f>SUM(P15:P17)</f>
        <v>47908523.75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0</v>
      </c>
      <c r="P15" s="37">
        <v>45645153.030000001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0</v>
      </c>
      <c r="P16" s="37">
        <v>2263370.7200000002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42201938.759999998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7">
        <v>0</v>
      </c>
      <c r="H19" s="37">
        <v>3604244.78</v>
      </c>
      <c r="I19" s="31"/>
      <c r="J19" s="31"/>
      <c r="K19" s="41" t="s">
        <v>17</v>
      </c>
      <c r="L19" s="41"/>
      <c r="M19" s="41"/>
      <c r="N19" s="41"/>
      <c r="O19" s="35">
        <f>SUM(O20:O22)</f>
        <v>9016209.3900000006</v>
      </c>
      <c r="P19" s="35">
        <f>SUM(P20:P22)</f>
        <v>20038477.219999999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7">
        <v>0</v>
      </c>
      <c r="H20" s="37">
        <v>4548952.75</v>
      </c>
      <c r="I20" s="31"/>
      <c r="J20" s="31"/>
      <c r="K20" s="28"/>
      <c r="L20" s="40" t="s">
        <v>10</v>
      </c>
      <c r="M20" s="40"/>
      <c r="N20" s="40"/>
      <c r="O20" s="39">
        <v>620736.22</v>
      </c>
      <c r="P20" s="37">
        <v>13550163.65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f>+[1]EA!D18</f>
        <v>7986303.6399999997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8395473.1699999999</v>
      </c>
      <c r="P21" s="37">
        <v>6488313.5700000003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7">
        <f>+[1]EA!D22</f>
        <v>51075354.740000002</v>
      </c>
      <c r="H23" s="37">
        <v>35840202.119999997</v>
      </c>
      <c r="I23" s="31"/>
      <c r="J23" s="31"/>
      <c r="K23" s="33" t="s">
        <v>23</v>
      </c>
      <c r="L23" s="33"/>
      <c r="M23" s="33"/>
      <c r="N23" s="33"/>
      <c r="O23" s="35">
        <f>O14-O19</f>
        <v>33185729.369999997</v>
      </c>
      <c r="P23" s="35">
        <f>P14-P19</f>
        <v>27870046.530000001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f>+[1]EA!D23</f>
        <v>91735325.890000001</v>
      </c>
      <c r="H24" s="37">
        <v>76945725.040000007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f>+[1]EA!D30</f>
        <v>2162176.85</v>
      </c>
      <c r="H25" s="37">
        <v>125203.2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146725633.04999998</v>
      </c>
      <c r="H27" s="35">
        <f>SUM(H28:H46)</f>
        <v>123104047.75999999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7">
        <f>+[1]EA!I12</f>
        <v>93712471.730000004</v>
      </c>
      <c r="H28" s="37">
        <v>83858106.989999995</v>
      </c>
      <c r="I28" s="31"/>
      <c r="J28" s="31"/>
      <c r="K28" s="41" t="s">
        <v>8</v>
      </c>
      <c r="L28" s="41"/>
      <c r="M28" s="41"/>
      <c r="N28" s="41"/>
      <c r="O28" s="35">
        <f>O29+O32</f>
        <v>-1573807.52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7">
        <f>+[1]EA!I13</f>
        <v>7603048.7199999997</v>
      </c>
      <c r="H29" s="37">
        <v>6379849.8099999996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7">
        <f>+[1]EA!I14</f>
        <v>41463401.560000002</v>
      </c>
      <c r="H30" s="37">
        <v>29044936.489999998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3"/>
      <c r="H31" s="43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-1573807.52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9711219.3000000007</v>
      </c>
      <c r="P34" s="35">
        <f>P35+P38</f>
        <v>35460353.450000003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43">
        <f>+[1]EA!I20</f>
        <v>3946711.04</v>
      </c>
      <c r="H35" s="43">
        <v>3821154.47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9711219.3000000007</v>
      </c>
      <c r="P38" s="37">
        <v>35460353.450000003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-11285026.82</v>
      </c>
      <c r="P40" s="35">
        <f>P28-P34</f>
        <v>-35460353.450000003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G48+O23+O40</f>
        <v>28134230.62000002</v>
      </c>
      <c r="P43" s="45">
        <f>H48+P23+P40</f>
        <v>-9630026.7899999917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ht="12.75" customHeight="1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5">
        <v>12150787.550000001</v>
      </c>
      <c r="P47" s="45">
        <v>21780814.34</v>
      </c>
      <c r="Q47" s="29"/>
    </row>
    <row r="48" spans="1:17" s="49" customFormat="1" ht="12.75" customHeight="1" x14ac:dyDescent="0.2">
      <c r="A48" s="46"/>
      <c r="B48" s="47"/>
      <c r="C48" s="33" t="s">
        <v>52</v>
      </c>
      <c r="D48" s="33"/>
      <c r="E48" s="33"/>
      <c r="F48" s="33"/>
      <c r="G48" s="45">
        <f>G14-G27</f>
        <v>6233528.0700000226</v>
      </c>
      <c r="H48" s="45">
        <f>H14-H27</f>
        <v>-2039719.8699999899</v>
      </c>
      <c r="I48" s="47"/>
      <c r="J48" s="44" t="s">
        <v>53</v>
      </c>
      <c r="K48" s="44"/>
      <c r="L48" s="44"/>
      <c r="M48" s="44"/>
      <c r="N48" s="44"/>
      <c r="O48" s="45">
        <f>+O47+O43</f>
        <v>40285018.170000017</v>
      </c>
      <c r="P48" s="45">
        <f>+P43+P47</f>
        <v>12150787.550000008</v>
      </c>
      <c r="Q48" s="48"/>
    </row>
    <row r="49" spans="1:18" s="49" customFormat="1" x14ac:dyDescent="0.2">
      <c r="A49" s="46"/>
      <c r="B49" s="47"/>
      <c r="C49" s="41"/>
      <c r="D49" s="41"/>
      <c r="E49" s="41"/>
      <c r="F49" s="41"/>
      <c r="G49" s="45"/>
      <c r="H49" s="45"/>
      <c r="I49" s="47"/>
      <c r="O49" s="50"/>
      <c r="Q49" s="48"/>
    </row>
    <row r="50" spans="1:18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15" customHeight="1" x14ac:dyDescent="0.2">
      <c r="A52" s="4"/>
      <c r="B52" s="58" t="s">
        <v>54</v>
      </c>
      <c r="C52" s="58"/>
      <c r="D52" s="58"/>
      <c r="E52" s="58"/>
      <c r="F52" s="58"/>
      <c r="G52" s="58"/>
      <c r="H52" s="58"/>
      <c r="I52" s="58"/>
      <c r="J52" s="58"/>
      <c r="K52" s="4"/>
      <c r="L52" s="4"/>
      <c r="M52" s="4"/>
      <c r="N52" s="4"/>
      <c r="O52" s="59"/>
      <c r="P52" s="4"/>
      <c r="Q52" s="4"/>
    </row>
    <row r="53" spans="1:18" s="4" customFormat="1" ht="49.5" customHeight="1" x14ac:dyDescent="0.2">
      <c r="B53" s="58"/>
      <c r="C53" s="60"/>
      <c r="D53" s="60"/>
      <c r="E53" s="61"/>
      <c r="F53" s="62"/>
      <c r="G53" s="63"/>
      <c r="H53" s="63"/>
      <c r="I53" s="61"/>
      <c r="J53" s="61"/>
      <c r="L53" s="64"/>
    </row>
    <row r="54" spans="1:18" s="4" customFormat="1" ht="14.1" customHeight="1" x14ac:dyDescent="0.2">
      <c r="B54" s="65"/>
      <c r="C54" s="65"/>
      <c r="D54" s="66"/>
      <c r="E54" s="66" t="s">
        <v>55</v>
      </c>
      <c r="F54" s="66"/>
      <c r="G54" s="66"/>
      <c r="H54" s="67"/>
      <c r="I54" s="67"/>
      <c r="J54" s="67"/>
      <c r="K54" s="67"/>
      <c r="L54" s="67"/>
      <c r="N54" s="67" t="s">
        <v>56</v>
      </c>
      <c r="O54" s="67"/>
      <c r="P54" s="67"/>
      <c r="Q54" s="67"/>
      <c r="R54" s="67"/>
    </row>
    <row r="55" spans="1:18" s="4" customFormat="1" ht="14.1" customHeight="1" x14ac:dyDescent="0.2">
      <c r="B55" s="68"/>
      <c r="C55" s="68"/>
      <c r="D55" s="69"/>
      <c r="E55" s="69" t="s">
        <v>57</v>
      </c>
      <c r="F55" s="69"/>
      <c r="G55" s="69"/>
      <c r="H55" s="70"/>
      <c r="I55" s="70"/>
      <c r="J55" s="70"/>
      <c r="K55" s="70"/>
      <c r="L55" s="70"/>
      <c r="N55" s="70" t="s">
        <v>58</v>
      </c>
      <c r="O55" s="70"/>
      <c r="P55" s="70"/>
      <c r="Q55" s="70"/>
      <c r="R55" s="70"/>
    </row>
  </sheetData>
  <sheetProtection formatCells="0" selectLockedCells="1"/>
  <mergeCells count="62">
    <mergeCell ref="B54:C54"/>
    <mergeCell ref="H54:L54"/>
    <mergeCell ref="N54:R54"/>
    <mergeCell ref="B55:C55"/>
    <mergeCell ref="H55:L55"/>
    <mergeCell ref="N55:R55"/>
    <mergeCell ref="D44:F44"/>
    <mergeCell ref="D46:F46"/>
    <mergeCell ref="J47:N47"/>
    <mergeCell ref="C48:F48"/>
    <mergeCell ref="J48:N48"/>
    <mergeCell ref="C53:D53"/>
    <mergeCell ref="G53:H53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2020-01-23T20:40:36Z</dcterms:created>
  <dcterms:modified xsi:type="dcterms:W3CDTF">2020-01-23T20:41:01Z</dcterms:modified>
</cp:coreProperties>
</file>