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ocuments\1T 2019\4-INFORMACION-CONTABLE\04-ECSF\"/>
    </mc:Choice>
  </mc:AlternateContent>
  <bookViews>
    <workbookView xWindow="0" yWindow="0" windowWidth="28800" windowHeight="11145"/>
  </bookViews>
  <sheets>
    <sheet name="ECSF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I52" i="1"/>
  <c r="I50" i="1" s="1"/>
  <c r="I48" i="1"/>
  <c r="J48" i="1" s="1"/>
  <c r="J47" i="1"/>
  <c r="I47" i="1"/>
  <c r="I46" i="1"/>
  <c r="J46" i="1" s="1"/>
  <c r="J45" i="1"/>
  <c r="I45" i="1"/>
  <c r="I44" i="1"/>
  <c r="I42" i="1" s="1"/>
  <c r="I40" i="1"/>
  <c r="J40" i="1" s="1"/>
  <c r="J39" i="1"/>
  <c r="J36" i="1" s="1"/>
  <c r="I39" i="1"/>
  <c r="J38" i="1"/>
  <c r="I36" i="1"/>
  <c r="I34" i="1" s="1"/>
  <c r="D34" i="1"/>
  <c r="E34" i="1" s="1"/>
  <c r="E33" i="1"/>
  <c r="D33" i="1"/>
  <c r="I32" i="1"/>
  <c r="J32" i="1" s="1"/>
  <c r="E32" i="1"/>
  <c r="D32" i="1"/>
  <c r="I31" i="1"/>
  <c r="J31" i="1" s="1"/>
  <c r="E31" i="1"/>
  <c r="D31" i="1"/>
  <c r="I30" i="1"/>
  <c r="J30" i="1" s="1"/>
  <c r="D30" i="1"/>
  <c r="E30" i="1" s="1"/>
  <c r="I29" i="1"/>
  <c r="I25" i="1" s="1"/>
  <c r="D29" i="1"/>
  <c r="I28" i="1"/>
  <c r="J28" i="1" s="1"/>
  <c r="D28" i="1"/>
  <c r="I27" i="1"/>
  <c r="J27" i="1" s="1"/>
  <c r="D27" i="1"/>
  <c r="E27" i="1" s="1"/>
  <c r="D26" i="1"/>
  <c r="E26" i="1" s="1"/>
  <c r="E24" i="1" s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D14" i="1" s="1"/>
  <c r="I18" i="1"/>
  <c r="J18" i="1" s="1"/>
  <c r="I17" i="1"/>
  <c r="I14" i="1" s="1"/>
  <c r="I12" i="1" s="1"/>
  <c r="I16" i="1"/>
  <c r="J34" i="1" l="1"/>
  <c r="J17" i="1"/>
  <c r="J14" i="1" s="1"/>
  <c r="D24" i="1"/>
  <c r="D12" i="1" s="1"/>
  <c r="J44" i="1"/>
  <c r="J42" i="1" s="1"/>
  <c r="J52" i="1"/>
  <c r="J50" i="1" s="1"/>
  <c r="E19" i="1"/>
  <c r="E14" i="1" s="1"/>
  <c r="E12" i="1" s="1"/>
  <c r="J29" i="1"/>
  <c r="J25" i="1" s="1"/>
  <c r="J12" i="1" l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<sst xmlns="http://schemas.openxmlformats.org/spreadsheetml/2006/main" count="66" uniqueCount="63">
  <si>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</si>
  <si>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Marzo del 2019</t>
  </si>
  <si>
    <t>(Pesos)</t>
  </si>
  <si>
    <t>Ente Público:</t>
  </si>
  <si>
    <t>UNIVERSIDAD POLITÉCNICA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</si>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</sst>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LBERTOS/Documents/1T%202019/Formatos%20Fros%20y%20Pptales%201er%20Trim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flujo de fondos"/>
      <sheetName val="ECSF"/>
      <sheetName val="PT_ESF_ECSF"/>
      <sheetName val="EAA"/>
      <sheetName val="EADP"/>
      <sheetName val="PC"/>
      <sheetName val="NOTAS"/>
      <sheetName val="EAI"/>
      <sheetName val="CAdmitiva"/>
      <sheetName val="COG"/>
      <sheetName val="CTG 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Inf adic disp otras leyes"/>
    </sheetNames>
    <sheetDataSet>
      <sheetData sheetId="0">
        <row r="16">
          <cell r="I16">
            <v>2810778.18</v>
          </cell>
          <cell r="J16">
            <v>8173143.3700000001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85422.42</v>
          </cell>
          <cell r="J22">
            <v>85422.42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256403652.69</v>
          </cell>
          <cell r="E31">
            <v>256403652.69</v>
          </cell>
          <cell r="I31">
            <v>0</v>
          </cell>
          <cell r="J31">
            <v>0</v>
          </cell>
        </row>
        <row r="32">
          <cell r="D32">
            <v>106804361.08</v>
          </cell>
          <cell r="E32">
            <v>105439217.31999999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-76621116.120000005</v>
          </cell>
          <cell r="E34">
            <v>-76621116.120000005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388035024.67000002</v>
          </cell>
          <cell r="J44">
            <v>385168103.73000002</v>
          </cell>
        </row>
        <row r="45">
          <cell r="I45">
            <v>6143321.2400000002</v>
          </cell>
          <cell r="J45">
            <v>6143321.2400000002</v>
          </cell>
        </row>
        <row r="46">
          <cell r="I46">
            <v>0</v>
          </cell>
          <cell r="J46">
            <v>0</v>
          </cell>
        </row>
        <row r="50">
          <cell r="I50">
            <v>7823036.2400000002</v>
          </cell>
          <cell r="J50">
            <v>-8944476.8599999994</v>
          </cell>
        </row>
        <row r="51">
          <cell r="I51">
            <v>-102690355.43000001</v>
          </cell>
          <cell r="J51">
            <v>-93595458.569999993</v>
          </cell>
        </row>
        <row r="52">
          <cell r="I52">
            <v>498692.19</v>
          </cell>
          <cell r="J52">
            <v>498692.19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zoomScale="80" zoomScaleNormal="80" zoomScalePageLayoutView="80" workbookViewId="0">
      <selection activeCell="A4" sqref="A4:K4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0</v>
      </c>
      <c r="E12" s="36">
        <f>E14+E24</f>
        <v>5177171.99</v>
      </c>
      <c r="F12" s="33"/>
      <c r="G12" s="35" t="s">
        <v>9</v>
      </c>
      <c r="H12" s="35"/>
      <c r="I12" s="36">
        <f>I14+I25</f>
        <v>0</v>
      </c>
      <c r="J12" s="36">
        <f>J14+J25</f>
        <v>5362365.1900000004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0</v>
      </c>
      <c r="E14" s="36">
        <f>SUM(E16:E22)</f>
        <v>3812028.23</v>
      </c>
      <c r="F14" s="33"/>
      <c r="G14" s="35" t="s">
        <v>11</v>
      </c>
      <c r="H14" s="35"/>
      <c r="I14" s="36">
        <f>SUM(I16:I23)</f>
        <v>0</v>
      </c>
      <c r="J14" s="36">
        <f>SUM(J16:J23)</f>
        <v>5362365.1900000004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v>0</v>
      </c>
      <c r="E16" s="42">
        <v>3631377.28</v>
      </c>
      <c r="F16" s="33"/>
      <c r="G16" s="41" t="s">
        <v>13</v>
      </c>
      <c r="H16" s="41"/>
      <c r="I16" s="42">
        <f>IF([1]ESF!I16&gt;[1]ESF!J16,[1]ESF!I16-[1]ESF!J16,0)</f>
        <v>0</v>
      </c>
      <c r="J16" s="42">
        <v>5362365.1900000004</v>
      </c>
      <c r="K16" s="29"/>
    </row>
    <row r="17" spans="1:11" x14ac:dyDescent="0.2">
      <c r="A17" s="34"/>
      <c r="B17" s="41" t="s">
        <v>14</v>
      </c>
      <c r="C17" s="41"/>
      <c r="D17" s="42">
        <v>0</v>
      </c>
      <c r="E17" s="42">
        <v>136428.85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16</v>
      </c>
      <c r="C18" s="41"/>
      <c r="D18" s="42">
        <v>0</v>
      </c>
      <c r="E18" s="42">
        <v>44222.1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23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2">
        <f>IF([1]ESF!D22&lt;[1]ESF!E22,[1]ESF!E22-[1]ESF!D22,0)</f>
        <v>0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f>IF([1]ESF!I23&gt;[1]ESF!J23,[1]ESF!I23-[1]ESF!J23,0)</f>
        <v>0</v>
      </c>
      <c r="J23" s="42">
        <f>IF(I23&gt;0,0,[1]ESF!J23-[1]ESF!I23)</f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1365143.76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32</v>
      </c>
      <c r="C28" s="41"/>
      <c r="D28" s="42">
        <f>IF([1]ESF!D31&lt;[1]ESF!E31,[1]ESF!E31-[1]ESF!D31,0)</f>
        <v>0</v>
      </c>
      <c r="E28" s="42">
        <v>0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34</v>
      </c>
      <c r="C29" s="41"/>
      <c r="D29" s="42">
        <f>IF([1]ESF!D32&lt;[1]ESF!E32,[1]ESF!E32-[1]ESF!D32,0)</f>
        <v>0</v>
      </c>
      <c r="E29" s="42">
        <v>1365143.76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38</v>
      </c>
      <c r="C31" s="43"/>
      <c r="D31" s="42">
        <f>IF([1]ESF!D34&lt;[1]ESF!E34,[1]ESF!E34-[1]ESF!D34,0)</f>
        <v>0</v>
      </c>
      <c r="E31" s="42">
        <f>IF(D31&gt;0,0,[1]ESF!D34-[1]ESF!E34)</f>
        <v>0</v>
      </c>
      <c r="F31" s="33"/>
      <c r="G31" s="43" t="s">
        <v>39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19634434.039999999</v>
      </c>
      <c r="J34" s="36">
        <f>J36+J42+J50</f>
        <v>9094896.8600000143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2866920.94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v>2866920.94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16767513.1</v>
      </c>
      <c r="J42" s="36">
        <f>SUM(J44:J48)</f>
        <v>9094896.8600000143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f>IF([1]ESF!I50&gt;[1]ESF!J50,[1]ESF!I50-[1]ESF!J50,0)</f>
        <v>16767513.1</v>
      </c>
      <c r="J44" s="42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IF([1]ESF!I51&gt;[1]ESF!J51,[1]ESF!I51-[1]ESF!J51,0)</f>
        <v>0</v>
      </c>
      <c r="J45" s="42">
        <f>IF(I45&gt;0,0,[1]ESF!J51-[1]ESF!I51)</f>
        <v>9094896.8600000143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57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58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5"/>
      <c r="E59" s="59"/>
      <c r="G59" s="66"/>
      <c r="H59" s="67"/>
      <c r="I59" s="59"/>
      <c r="J59" s="59"/>
    </row>
    <row r="60" spans="1:11" ht="14.1" customHeight="1" x14ac:dyDescent="0.2">
      <c r="B60" s="68"/>
      <c r="C60" s="69" t="s">
        <v>59</v>
      </c>
      <c r="D60" s="69"/>
      <c r="E60" s="59"/>
      <c r="F60" s="59"/>
      <c r="G60" s="70" t="s">
        <v>60</v>
      </c>
      <c r="H60" s="70"/>
      <c r="I60" s="39"/>
      <c r="J60" s="59"/>
    </row>
    <row r="61" spans="1:11" ht="14.1" customHeight="1" x14ac:dyDescent="0.2">
      <c r="B61" s="71"/>
      <c r="C61" s="72" t="s">
        <v>61</v>
      </c>
      <c r="D61" s="72"/>
      <c r="E61" s="73"/>
      <c r="F61" s="73"/>
      <c r="G61" s="74" t="s">
        <v>62</v>
      </c>
      <c r="H61" s="74"/>
      <c r="I61" s="39"/>
      <c r="J61" s="59"/>
    </row>
    <row r="62" spans="1:11" x14ac:dyDescent="0.2">
      <c r="A62" s="75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5" bottom="0.59055118110236227" header="0" footer="0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2019-04-15T22:55:06Z</dcterms:created>
  <dcterms:modified xsi:type="dcterms:W3CDTF">2019-04-15T22:55:28Z</dcterms:modified>
</cp:coreProperties>
</file>