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RESPALDOS EF PUBLICADOS\2018\Formatos Disciplina Financiera F1 a F6 2018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F154" i="1" s="1"/>
  <c r="D5" i="1"/>
  <c r="C5" i="1"/>
  <c r="C4" i="1" s="1"/>
  <c r="D4" i="1"/>
  <c r="D154" i="1" s="1"/>
  <c r="E79" i="1" l="1"/>
  <c r="C154" i="1"/>
  <c r="E4" i="1"/>
  <c r="H7" i="1"/>
  <c r="H5" i="1" s="1"/>
  <c r="H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H154" i="1" l="1"/>
  <c r="E154" i="1"/>
</calcChain>
</file>

<file path=xl/sharedStrings.xml><?xml version="1.0" encoding="utf-8"?>
<sst xmlns="http://schemas.openxmlformats.org/spreadsheetml/2006/main" count="286" uniqueCount="213">
  <si>
    <t>UNIVERSIDAD POLITÉCNICA DE GUANAJUATO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</si>
  <si>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</si>
  <si>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</si>
  <si>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</si>
  <si>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</si>
  <si>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</si>
  <si>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</si>
  <si>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</si>
  <si>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</si>
  <si>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</si>
  <si>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</si>
  <si>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</si>
  <si>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</si>
  <si>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</si>
  <si>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</si>
  <si>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</si>
  <si>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</si>
  <si>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</si>
  <si>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</si>
  <si>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</si>
  <si>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</si>
  <si>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</si>
  <si>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</si>
  <si>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</si>
  <si>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</si>
  <si>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</si>
  <si>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</si>
  <si>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</si>
  <si>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</si>
  <si>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</si>
  <si>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</si>
  <si>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</si>
  <si>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</si>
  <si>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</si>
  <si>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</si>
  <si>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</si>
  <si>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</si>
  <si>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</si>
  <si>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</si>
  <si>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</si>
  <si>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</si>
  <si>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</si>
  <si>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</si>
  <si>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</si>
  <si>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</si>
  <si>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</si>
  <si>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</si>
  <si>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</si>
  <si>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</si>
  <si>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</si>
  <si>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</si>
  <si>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</si>
  <si>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</si>
  <si>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</si>
  <si>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</si>
  <si>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</si>
  <si>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</si>
  <si>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</si>
  <si>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</si>
  <si>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</si>
  <si>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</si>
  <si>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</si>
  <si>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</si>
  <si>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</si>
  <si>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</si>
  <si>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</si>
  <si>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</si>
  <si>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</si>
  <si>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</si>
  <si>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</si>
  <si>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</si>
  <si>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</si>
  <si>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</si>
  <si>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</si>
  <si>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</si>
  <si>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</si>
  <si>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</si>
  <si>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</si>
  <si>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</si>
  <si>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</si>
  <si>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</si>
  <si>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</si>
  <si>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</si>
  <si>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</si>
  <si>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</si>
  <si>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</si>
  <si>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</si>
  <si>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</si>
  <si>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</si>
  <si>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</si>
  <si>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</si>
  <si>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</si>
  <si>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</si>
  <si>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</si>
  <si>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</si>
  <si>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</si>
  <si>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</si>
  <si>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</si>
  <si>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</si>
  <si>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</si>
  <si>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</si>
  <si>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</si>
  <si>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</si>
  <si>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</si>
  <si>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</si>
  <si>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</si>
  <si>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</si>
  <si>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</si>
  <si>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</si>
  <si>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</si>
  <si>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</si>
  <si>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</si>
  <si>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</si>
  <si>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</si>
  <si>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</si>
  <si>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</si>
  <si>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</si>
  <si>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</si>
  <si>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</si>
  <si>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</si>
  <si>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</si>
  <si>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</si>
  <si>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</si>
  <si>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</si>
  <si>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</si>
  <si>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</si>
  <si>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</si>
  <si>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</si>
  <si>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</si>
  <si>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</si>
  <si>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</si>
  <si>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</si>
  <si>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</si>
  <si>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</si>
  <si>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</si>
  <si>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</si>
  <si>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</si>
  <si>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</si>
  <si>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</si>
  <si>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</si>
  <si>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</si>
  <si>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</si>
  <si>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</si>
  <si>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</si>
  <si>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</si>
  <si>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</si>
  <si>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</si>
  <si>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</si>
  <si>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</si>
  <si>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</si>
  <si>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</si>
  <si>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</si>
  <si>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</si>
  <si>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</si>
  <si>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</si>
  <si>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</si>
  <si>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</si>
  <si>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</si>
  <si>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</si>
  <si>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</si>
  <si>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</si>
  <si>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</si>
  <si>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</si>
  <si>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</si>
  <si>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</si>
  <si>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</si>
  <si>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</si>
  <si>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</si>
  <si>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</si>
  <si>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</si>
  <si>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</si>
  <si>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</si>
  <si>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</si>
  <si>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</si>
  <si>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</si>
  <si>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</si>
  <si>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</si>
  <si>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</si>
  <si>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</si>
  <si>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</si>
  <si>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</si>
  <si>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</si>
  <si>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</si>
  <si>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</si>
  <si>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</si>
  <si>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</si>
  <si>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</si>
  <si>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</si>
  <si>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</si>
  <si>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</si>
  <si>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</si>
  <si>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</si>
  <si>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</si>
  <si>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</si>
  <si>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</si>
  <si>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</si>
  <si>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</si>
  <si>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</si>
  <si>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</si>
  <si>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</si>
  <si>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</si>
  <si>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</si>
  <si>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</si>
  <si>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</si>
  <si>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</si>
  <si>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</si>
  <si>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</si>
  <si>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</si>
  <si>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</si>
  <si>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</si>
  <si>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</si>
  <si>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</si>
  <si>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PAGINA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</si>
</sst>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0" applyFont="1"/>
    <xf numFmtId="0" fontId="4" fillId="0" borderId="0" xfId="0" applyFont="1"/>
    <xf numFmtId="0" fontId="8" fillId="0" borderId="0" xfId="0" applyFont="1" applyBorder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161</xdr:row>
      <xdr:rowOff>142875</xdr:rowOff>
    </xdr:from>
    <xdr:to>
      <xdr:col>6</xdr:col>
      <xdr:colOff>561975</xdr:colOff>
      <xdr:row>161</xdr:row>
      <xdr:rowOff>142876</xdr:rowOff>
    </xdr:to>
    <xdr:cxnSp macro="">
      <xdr:nvCxnSpPr>
        <xdr:cNvPr id="2" name="Conector recto 1"/>
        <xdr:cNvCxnSpPr/>
      </xdr:nvCxnSpPr>
      <xdr:spPr>
        <a:xfrm>
          <a:off x="5886450" y="26327100"/>
          <a:ext cx="24479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161</xdr:row>
      <xdr:rowOff>123825</xdr:rowOff>
    </xdr:from>
    <xdr:to>
      <xdr:col>1</xdr:col>
      <xdr:colOff>2162175</xdr:colOff>
      <xdr:row>161</xdr:row>
      <xdr:rowOff>123825</xdr:rowOff>
    </xdr:to>
    <xdr:cxnSp macro="">
      <xdr:nvCxnSpPr>
        <xdr:cNvPr id="3" name="Conector recto 2"/>
        <xdr:cNvCxnSpPr/>
      </xdr:nvCxnSpPr>
      <xdr:spPr>
        <a:xfrm>
          <a:off x="238125" y="263080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workbookViewId="0">
      <selection sqref="A1:XFD155"/>
    </sheetView>
  </sheetViews>
  <sheetFormatPr baseColWidth="10" defaultRowHeight="11.25"/>
  <cols>
    <col min="1" max="1" width="4.83203125" style="39" customWidth="1"/>
    <col min="2" max="2" width="63.83203125" style="39" customWidth="1"/>
    <col min="3" max="8" width="16.83203125" style="39" customWidth="1"/>
    <col min="9" max="16384" width="12" style="39"/>
  </cols>
  <sheetData>
    <row r="1" spans="1:8" s="4" customFormat="1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ht="12.75">
      <c r="A2" s="1"/>
      <c r="B2" s="5"/>
      <c r="C2" s="6" t="s">
        <v>1</v>
      </c>
      <c r="D2" s="6"/>
      <c r="E2" s="6"/>
      <c r="F2" s="6"/>
      <c r="G2" s="6"/>
      <c r="H2" s="7"/>
    </row>
    <row r="3" spans="1:8" s="4" customFormat="1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s="4" customFormat="1" ht="12.75">
      <c r="A4" s="13" t="s">
        <v>9</v>
      </c>
      <c r="B4" s="14"/>
      <c r="C4" s="15">
        <f>C5+C13+C23+C33+C43+C53+C57+C66+C70</f>
        <v>73375168.350000009</v>
      </c>
      <c r="D4" s="15">
        <f t="shared" ref="D4:H4" si="0">D5+D13+D23+D33+D43+D53+D57+D66+D70</f>
        <v>5419845.3799999999</v>
      </c>
      <c r="E4" s="15">
        <f t="shared" si="0"/>
        <v>78795013.730000019</v>
      </c>
      <c r="F4" s="15">
        <f t="shared" si="0"/>
        <v>24610373.140000001</v>
      </c>
      <c r="G4" s="15">
        <f t="shared" si="0"/>
        <v>24610373.140000001</v>
      </c>
      <c r="H4" s="15">
        <f t="shared" si="0"/>
        <v>54184640.590000004</v>
      </c>
    </row>
    <row r="5" spans="1:8" s="4" customFormat="1" ht="12.75">
      <c r="A5" s="16" t="s">
        <v>10</v>
      </c>
      <c r="B5" s="17"/>
      <c r="C5" s="18">
        <f>SUM(C6:C12)</f>
        <v>49941479.360000007</v>
      </c>
      <c r="D5" s="18">
        <f t="shared" ref="D5:H5" si="1">SUM(D6:D12)</f>
        <v>0</v>
      </c>
      <c r="E5" s="18">
        <f t="shared" si="1"/>
        <v>49941479.360000007</v>
      </c>
      <c r="F5" s="18">
        <f t="shared" si="1"/>
        <v>18117035.57</v>
      </c>
      <c r="G5" s="18">
        <f t="shared" si="1"/>
        <v>18117035.57</v>
      </c>
      <c r="H5" s="18">
        <f t="shared" si="1"/>
        <v>31824443.789999999</v>
      </c>
    </row>
    <row r="6" spans="1:8" s="4" customFormat="1" ht="12.75">
      <c r="A6" s="19" t="s">
        <v>11</v>
      </c>
      <c r="B6" s="20" t="s">
        <v>12</v>
      </c>
      <c r="C6" s="21">
        <v>24587213.530000001</v>
      </c>
      <c r="D6" s="21">
        <v>0</v>
      </c>
      <c r="E6" s="21">
        <f>C6+D6</f>
        <v>24587213.530000001</v>
      </c>
      <c r="F6" s="21">
        <v>8680941.5199999996</v>
      </c>
      <c r="G6" s="21">
        <v>8680941.5199999996</v>
      </c>
      <c r="H6" s="21">
        <f>E6-F6</f>
        <v>15906272.010000002</v>
      </c>
    </row>
    <row r="7" spans="1:8" s="4" customFormat="1" ht="12.75">
      <c r="A7" s="19" t="s">
        <v>13</v>
      </c>
      <c r="B7" s="20" t="s">
        <v>14</v>
      </c>
      <c r="C7" s="21">
        <v>9889507.4600000009</v>
      </c>
      <c r="D7" s="21">
        <v>0</v>
      </c>
      <c r="E7" s="21">
        <f t="shared" ref="E7:E12" si="2">C7+D7</f>
        <v>9889507.4600000009</v>
      </c>
      <c r="F7" s="21">
        <v>4817807.58</v>
      </c>
      <c r="G7" s="21">
        <v>4817807.58</v>
      </c>
      <c r="H7" s="21">
        <f t="shared" ref="H7:H70" si="3">E7-F7</f>
        <v>5071699.8800000008</v>
      </c>
    </row>
    <row r="8" spans="1:8" s="4" customFormat="1" ht="12.75">
      <c r="A8" s="19" t="s">
        <v>15</v>
      </c>
      <c r="B8" s="20" t="s">
        <v>16</v>
      </c>
      <c r="C8" s="21">
        <v>3721681.91</v>
      </c>
      <c r="D8" s="21">
        <v>0</v>
      </c>
      <c r="E8" s="21">
        <f t="shared" si="2"/>
        <v>3721681.91</v>
      </c>
      <c r="F8" s="21">
        <v>5286.01</v>
      </c>
      <c r="G8" s="21">
        <v>5286.01</v>
      </c>
      <c r="H8" s="21">
        <f t="shared" si="3"/>
        <v>3716395.9000000004</v>
      </c>
    </row>
    <row r="9" spans="1:8" s="4" customFormat="1" ht="12.75">
      <c r="A9" s="19" t="s">
        <v>17</v>
      </c>
      <c r="B9" s="20" t="s">
        <v>18</v>
      </c>
      <c r="C9" s="21">
        <v>5648708.6799999997</v>
      </c>
      <c r="D9" s="21">
        <v>0</v>
      </c>
      <c r="E9" s="21">
        <f t="shared" si="2"/>
        <v>5648708.6799999997</v>
      </c>
      <c r="F9" s="21">
        <v>2403331.7000000002</v>
      </c>
      <c r="G9" s="21">
        <v>2403331.7000000002</v>
      </c>
      <c r="H9" s="21">
        <f t="shared" si="3"/>
        <v>3245376.9799999995</v>
      </c>
    </row>
    <row r="10" spans="1:8" s="4" customFormat="1" ht="12.75">
      <c r="A10" s="19" t="s">
        <v>19</v>
      </c>
      <c r="B10" s="20" t="s">
        <v>20</v>
      </c>
      <c r="C10" s="21">
        <v>6094367.7800000003</v>
      </c>
      <c r="D10" s="21">
        <v>0</v>
      </c>
      <c r="E10" s="21">
        <f t="shared" si="2"/>
        <v>6094367.7800000003</v>
      </c>
      <c r="F10" s="21">
        <v>2209668.7599999998</v>
      </c>
      <c r="G10" s="21">
        <v>2209668.7599999998</v>
      </c>
      <c r="H10" s="21">
        <f t="shared" si="3"/>
        <v>3884699.0200000005</v>
      </c>
    </row>
    <row r="11" spans="1:8" s="4" customFormat="1" ht="12.75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 s="4" customFormat="1" ht="12.75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 s="4" customFormat="1" ht="12.75">
      <c r="A13" s="16" t="s">
        <v>25</v>
      </c>
      <c r="B13" s="17"/>
      <c r="C13" s="18">
        <f>SUM(C14:C22)</f>
        <v>3994798.24</v>
      </c>
      <c r="D13" s="18">
        <f t="shared" ref="D13:G13" si="4">SUM(D14:D22)</f>
        <v>58719.4</v>
      </c>
      <c r="E13" s="18">
        <f t="shared" si="4"/>
        <v>4053517.64</v>
      </c>
      <c r="F13" s="18">
        <f t="shared" si="4"/>
        <v>664748.51</v>
      </c>
      <c r="G13" s="18">
        <f t="shared" si="4"/>
        <v>664748.51</v>
      </c>
      <c r="H13" s="18">
        <f t="shared" si="3"/>
        <v>3388769.13</v>
      </c>
    </row>
    <row r="14" spans="1:8" s="4" customFormat="1" ht="12.75">
      <c r="A14" s="19" t="s">
        <v>26</v>
      </c>
      <c r="B14" s="20" t="s">
        <v>27</v>
      </c>
      <c r="C14" s="21">
        <v>1706789.1</v>
      </c>
      <c r="D14" s="21">
        <v>1000</v>
      </c>
      <c r="E14" s="21">
        <f t="shared" ref="E14:E22" si="5">C14+D14</f>
        <v>1707789.1</v>
      </c>
      <c r="F14" s="21">
        <v>138545.9</v>
      </c>
      <c r="G14" s="21">
        <v>138545.9</v>
      </c>
      <c r="H14" s="21">
        <f t="shared" si="3"/>
        <v>1569243.2000000002</v>
      </c>
    </row>
    <row r="15" spans="1:8" s="4" customFormat="1" ht="12.75">
      <c r="A15" s="19" t="s">
        <v>28</v>
      </c>
      <c r="B15" s="20" t="s">
        <v>29</v>
      </c>
      <c r="C15" s="21">
        <v>130000</v>
      </c>
      <c r="D15" s="21">
        <v>0</v>
      </c>
      <c r="E15" s="21">
        <f t="shared" si="5"/>
        <v>130000</v>
      </c>
      <c r="F15" s="21">
        <v>75348.52</v>
      </c>
      <c r="G15" s="21">
        <v>75348.52</v>
      </c>
      <c r="H15" s="21">
        <f t="shared" si="3"/>
        <v>54651.479999999996</v>
      </c>
    </row>
    <row r="16" spans="1:8" s="4" customFormat="1" ht="12.75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 s="4" customFormat="1" ht="12.75">
      <c r="A17" s="19" t="s">
        <v>32</v>
      </c>
      <c r="B17" s="20" t="s">
        <v>33</v>
      </c>
      <c r="C17" s="21">
        <v>972419.14</v>
      </c>
      <c r="D17" s="21">
        <v>35000</v>
      </c>
      <c r="E17" s="21">
        <f t="shared" si="5"/>
        <v>1007419.14</v>
      </c>
      <c r="F17" s="21">
        <v>142269.49</v>
      </c>
      <c r="G17" s="21">
        <v>142269.49</v>
      </c>
      <c r="H17" s="21">
        <f t="shared" si="3"/>
        <v>865149.65</v>
      </c>
    </row>
    <row r="18" spans="1:8" s="4" customFormat="1" ht="12.75">
      <c r="A18" s="19" t="s">
        <v>34</v>
      </c>
      <c r="B18" s="20" t="s">
        <v>35</v>
      </c>
      <c r="C18" s="21">
        <v>208000</v>
      </c>
      <c r="D18" s="21">
        <v>0</v>
      </c>
      <c r="E18" s="21">
        <f t="shared" si="5"/>
        <v>208000</v>
      </c>
      <c r="F18" s="21">
        <v>80952.37</v>
      </c>
      <c r="G18" s="21">
        <v>80952.37</v>
      </c>
      <c r="H18" s="21">
        <f t="shared" si="3"/>
        <v>127047.63</v>
      </c>
    </row>
    <row r="19" spans="1:8" s="4" customFormat="1" ht="12.75">
      <c r="A19" s="19" t="s">
        <v>36</v>
      </c>
      <c r="B19" s="20" t="s">
        <v>37</v>
      </c>
      <c r="C19" s="21">
        <v>446314.37</v>
      </c>
      <c r="D19" s="21">
        <v>0</v>
      </c>
      <c r="E19" s="21">
        <f t="shared" si="5"/>
        <v>446314.37</v>
      </c>
      <c r="F19" s="21">
        <v>110480.49</v>
      </c>
      <c r="G19" s="21">
        <v>110480.49</v>
      </c>
      <c r="H19" s="21">
        <f t="shared" si="3"/>
        <v>335833.88</v>
      </c>
    </row>
    <row r="20" spans="1:8" s="4" customFormat="1" ht="12.75">
      <c r="A20" s="19" t="s">
        <v>38</v>
      </c>
      <c r="B20" s="20" t="s">
        <v>39</v>
      </c>
      <c r="C20" s="21">
        <v>141275.63</v>
      </c>
      <c r="D20" s="21">
        <v>0</v>
      </c>
      <c r="E20" s="21">
        <f t="shared" si="5"/>
        <v>141275.63</v>
      </c>
      <c r="F20" s="21">
        <v>64313.9</v>
      </c>
      <c r="G20" s="21">
        <v>64313.9</v>
      </c>
      <c r="H20" s="21">
        <f t="shared" si="3"/>
        <v>76961.73000000001</v>
      </c>
    </row>
    <row r="21" spans="1:8" s="4" customFormat="1" ht="12.75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 s="4" customFormat="1" ht="12.75">
      <c r="A22" s="19" t="s">
        <v>42</v>
      </c>
      <c r="B22" s="20" t="s">
        <v>43</v>
      </c>
      <c r="C22" s="21">
        <v>390000</v>
      </c>
      <c r="D22" s="21">
        <v>22719.4</v>
      </c>
      <c r="E22" s="21">
        <f t="shared" si="5"/>
        <v>412719.4</v>
      </c>
      <c r="F22" s="21">
        <v>52837.84</v>
      </c>
      <c r="G22" s="21">
        <v>52837.84</v>
      </c>
      <c r="H22" s="21">
        <f t="shared" si="3"/>
        <v>359881.56000000006</v>
      </c>
    </row>
    <row r="23" spans="1:8" s="4" customFormat="1" ht="12.75">
      <c r="A23" s="16" t="s">
        <v>44</v>
      </c>
      <c r="B23" s="17"/>
      <c r="C23" s="18">
        <f>SUM(C24:C32)</f>
        <v>13718890.750000002</v>
      </c>
      <c r="D23" s="18">
        <f t="shared" ref="D23:G23" si="6">SUM(D24:D32)</f>
        <v>2109395.91</v>
      </c>
      <c r="E23" s="18">
        <f t="shared" si="6"/>
        <v>15828286.66</v>
      </c>
      <c r="F23" s="18">
        <f t="shared" si="6"/>
        <v>5026046.5399999991</v>
      </c>
      <c r="G23" s="18">
        <f t="shared" si="6"/>
        <v>5026046.5399999991</v>
      </c>
      <c r="H23" s="18">
        <f t="shared" si="3"/>
        <v>10802240.120000001</v>
      </c>
    </row>
    <row r="24" spans="1:8" s="4" customFormat="1" ht="12.75">
      <c r="A24" s="19" t="s">
        <v>45</v>
      </c>
      <c r="B24" s="20" t="s">
        <v>46</v>
      </c>
      <c r="C24" s="21">
        <v>1121000</v>
      </c>
      <c r="D24" s="21">
        <v>0</v>
      </c>
      <c r="E24" s="21">
        <f t="shared" ref="E24:E32" si="7">C24+D24</f>
        <v>1121000</v>
      </c>
      <c r="F24" s="21">
        <v>531737.97</v>
      </c>
      <c r="G24" s="21">
        <v>531737.97</v>
      </c>
      <c r="H24" s="21">
        <f t="shared" si="3"/>
        <v>589262.03</v>
      </c>
    </row>
    <row r="25" spans="1:8" s="4" customFormat="1" ht="12.75">
      <c r="A25" s="19" t="s">
        <v>47</v>
      </c>
      <c r="B25" s="20" t="s">
        <v>48</v>
      </c>
      <c r="C25" s="21">
        <v>1575000</v>
      </c>
      <c r="D25" s="21">
        <v>0</v>
      </c>
      <c r="E25" s="21">
        <f t="shared" si="7"/>
        <v>1575000</v>
      </c>
      <c r="F25" s="21">
        <v>225639.83</v>
      </c>
      <c r="G25" s="21">
        <v>225639.83</v>
      </c>
      <c r="H25" s="21">
        <f t="shared" si="3"/>
        <v>1349360.17</v>
      </c>
    </row>
    <row r="26" spans="1:8" s="4" customFormat="1" ht="12.75">
      <c r="A26" s="19" t="s">
        <v>49</v>
      </c>
      <c r="B26" s="20" t="s">
        <v>50</v>
      </c>
      <c r="C26" s="21">
        <v>3218440.91</v>
      </c>
      <c r="D26" s="21">
        <v>132639</v>
      </c>
      <c r="E26" s="21">
        <f t="shared" si="7"/>
        <v>3351079.91</v>
      </c>
      <c r="F26" s="21">
        <v>389836.35</v>
      </c>
      <c r="G26" s="21">
        <v>389836.35</v>
      </c>
      <c r="H26" s="21">
        <f t="shared" si="3"/>
        <v>2961243.56</v>
      </c>
    </row>
    <row r="27" spans="1:8" s="4" customFormat="1" ht="12.75">
      <c r="A27" s="19" t="s">
        <v>51</v>
      </c>
      <c r="B27" s="20" t="s">
        <v>52</v>
      </c>
      <c r="C27" s="21">
        <v>930000</v>
      </c>
      <c r="D27" s="21">
        <v>10000</v>
      </c>
      <c r="E27" s="21">
        <f t="shared" si="7"/>
        <v>940000</v>
      </c>
      <c r="F27" s="21">
        <v>198170.87</v>
      </c>
      <c r="G27" s="21">
        <v>198170.87</v>
      </c>
      <c r="H27" s="21">
        <f t="shared" si="3"/>
        <v>741829.13</v>
      </c>
    </row>
    <row r="28" spans="1:8" s="4" customFormat="1" ht="12.75">
      <c r="A28" s="19" t="s">
        <v>53</v>
      </c>
      <c r="B28" s="20" t="s">
        <v>54</v>
      </c>
      <c r="C28" s="21">
        <v>3766790.07</v>
      </c>
      <c r="D28" s="21">
        <v>0</v>
      </c>
      <c r="E28" s="21">
        <f t="shared" si="7"/>
        <v>3766790.07</v>
      </c>
      <c r="F28" s="21">
        <v>707352.86</v>
      </c>
      <c r="G28" s="21">
        <v>707352.86</v>
      </c>
      <c r="H28" s="21">
        <f t="shared" si="3"/>
        <v>3059437.21</v>
      </c>
    </row>
    <row r="29" spans="1:8" s="4" customFormat="1" ht="12.75">
      <c r="A29" s="19" t="s">
        <v>55</v>
      </c>
      <c r="B29" s="20" t="s">
        <v>56</v>
      </c>
      <c r="C29" s="21">
        <v>320000</v>
      </c>
      <c r="D29" s="21">
        <v>0</v>
      </c>
      <c r="E29" s="21">
        <f t="shared" si="7"/>
        <v>320000</v>
      </c>
      <c r="F29" s="21">
        <v>29000</v>
      </c>
      <c r="G29" s="21">
        <v>29000</v>
      </c>
      <c r="H29" s="21">
        <f t="shared" si="3"/>
        <v>291000</v>
      </c>
    </row>
    <row r="30" spans="1:8" s="4" customFormat="1" ht="12.75">
      <c r="A30" s="19" t="s">
        <v>57</v>
      </c>
      <c r="B30" s="20" t="s">
        <v>58</v>
      </c>
      <c r="C30" s="21">
        <v>318227</v>
      </c>
      <c r="D30" s="21">
        <v>0</v>
      </c>
      <c r="E30" s="21">
        <f t="shared" si="7"/>
        <v>318227</v>
      </c>
      <c r="F30" s="21">
        <v>197109.01</v>
      </c>
      <c r="G30" s="21">
        <v>197109.01</v>
      </c>
      <c r="H30" s="21">
        <f t="shared" si="3"/>
        <v>121117.98999999999</v>
      </c>
    </row>
    <row r="31" spans="1:8" s="4" customFormat="1" ht="12.75">
      <c r="A31" s="19" t="s">
        <v>59</v>
      </c>
      <c r="B31" s="20" t="s">
        <v>60</v>
      </c>
      <c r="C31" s="21">
        <v>1851840.71</v>
      </c>
      <c r="D31" s="21">
        <v>1959530.6</v>
      </c>
      <c r="E31" s="21">
        <f t="shared" si="7"/>
        <v>3811371.31</v>
      </c>
      <c r="F31" s="21">
        <v>2571302.65</v>
      </c>
      <c r="G31" s="21">
        <v>2571302.65</v>
      </c>
      <c r="H31" s="21">
        <f t="shared" si="3"/>
        <v>1240068.6600000001</v>
      </c>
    </row>
    <row r="32" spans="1:8" s="4" customFormat="1" ht="12.75">
      <c r="A32" s="19" t="s">
        <v>61</v>
      </c>
      <c r="B32" s="20" t="s">
        <v>62</v>
      </c>
      <c r="C32" s="21">
        <v>617592.06000000006</v>
      </c>
      <c r="D32" s="21">
        <v>7226.31</v>
      </c>
      <c r="E32" s="21">
        <f t="shared" si="7"/>
        <v>624818.37000000011</v>
      </c>
      <c r="F32" s="21">
        <v>175897</v>
      </c>
      <c r="G32" s="21">
        <v>175897</v>
      </c>
      <c r="H32" s="21">
        <f t="shared" si="3"/>
        <v>448921.37000000011</v>
      </c>
    </row>
    <row r="33" spans="1:8" s="4" customFormat="1" ht="12.75">
      <c r="A33" s="16" t="s">
        <v>63</v>
      </c>
      <c r="B33" s="17"/>
      <c r="C33" s="18">
        <f>SUM(C34:C42)</f>
        <v>2600000</v>
      </c>
      <c r="D33" s="18">
        <f t="shared" ref="D33:G33" si="8">SUM(D34:D42)</f>
        <v>639656.44999999995</v>
      </c>
      <c r="E33" s="18">
        <f t="shared" si="8"/>
        <v>3239656.45</v>
      </c>
      <c r="F33" s="18">
        <f t="shared" si="8"/>
        <v>769702.53</v>
      </c>
      <c r="G33" s="18">
        <f t="shared" si="8"/>
        <v>769702.53</v>
      </c>
      <c r="H33" s="18">
        <f t="shared" si="3"/>
        <v>2469953.92</v>
      </c>
    </row>
    <row r="34" spans="1:8" s="4" customFormat="1" ht="12.75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 s="4" customFormat="1" ht="12.75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 s="4" customFormat="1" ht="12.75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 s="4" customFormat="1" ht="12.75">
      <c r="A37" s="19" t="s">
        <v>70</v>
      </c>
      <c r="B37" s="20" t="s">
        <v>71</v>
      </c>
      <c r="C37" s="21">
        <v>2600000</v>
      </c>
      <c r="D37" s="21">
        <v>639656.44999999995</v>
      </c>
      <c r="E37" s="21">
        <f t="shared" si="9"/>
        <v>3239656.45</v>
      </c>
      <c r="F37" s="21">
        <v>769702.53</v>
      </c>
      <c r="G37" s="21">
        <v>769702.53</v>
      </c>
      <c r="H37" s="21">
        <f t="shared" si="3"/>
        <v>2469953.92</v>
      </c>
    </row>
    <row r="38" spans="1:8" s="4" customFormat="1" ht="12.75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 s="4" customFormat="1" ht="12.75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 s="4" customFormat="1" ht="12.75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 s="4" customFormat="1" ht="12.75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 s="4" customFormat="1" ht="12.75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 s="4" customFormat="1" ht="12.75">
      <c r="A43" s="16" t="s">
        <v>80</v>
      </c>
      <c r="B43" s="17"/>
      <c r="C43" s="18">
        <f>SUM(C44:C52)</f>
        <v>3120000</v>
      </c>
      <c r="D43" s="18">
        <f t="shared" ref="D43:G43" si="10">SUM(D44:D52)</f>
        <v>340340</v>
      </c>
      <c r="E43" s="18">
        <f t="shared" si="10"/>
        <v>3460340</v>
      </c>
      <c r="F43" s="18">
        <f t="shared" si="10"/>
        <v>32839.99</v>
      </c>
      <c r="G43" s="18">
        <f t="shared" si="10"/>
        <v>32839.99</v>
      </c>
      <c r="H43" s="18">
        <f t="shared" si="3"/>
        <v>3427500.01</v>
      </c>
    </row>
    <row r="44" spans="1:8" s="4" customFormat="1" ht="12.75">
      <c r="A44" s="19" t="s">
        <v>81</v>
      </c>
      <c r="B44" s="20" t="s">
        <v>82</v>
      </c>
      <c r="C44" s="21">
        <v>2400000</v>
      </c>
      <c r="D44" s="21">
        <v>273500</v>
      </c>
      <c r="E44" s="21">
        <f t="shared" ref="E44:E52" si="11">C44+D44</f>
        <v>2673500</v>
      </c>
      <c r="F44" s="21">
        <v>0</v>
      </c>
      <c r="G44" s="21">
        <v>0</v>
      </c>
      <c r="H44" s="21">
        <f t="shared" si="3"/>
        <v>2673500</v>
      </c>
    </row>
    <row r="45" spans="1:8" s="4" customFormat="1" ht="12.75">
      <c r="A45" s="19" t="s">
        <v>83</v>
      </c>
      <c r="B45" s="20" t="s">
        <v>84</v>
      </c>
      <c r="C45" s="21">
        <v>500000</v>
      </c>
      <c r="D45" s="21">
        <v>32840</v>
      </c>
      <c r="E45" s="21">
        <f t="shared" si="11"/>
        <v>532840</v>
      </c>
      <c r="F45" s="21">
        <v>32839.99</v>
      </c>
      <c r="G45" s="21">
        <v>32839.99</v>
      </c>
      <c r="H45" s="21">
        <f t="shared" si="3"/>
        <v>500000.01</v>
      </c>
    </row>
    <row r="46" spans="1:8" s="4" customFormat="1" ht="12.75">
      <c r="A46" s="19" t="s">
        <v>85</v>
      </c>
      <c r="B46" s="20" t="s">
        <v>86</v>
      </c>
      <c r="C46" s="21">
        <v>0</v>
      </c>
      <c r="D46" s="21">
        <v>220000</v>
      </c>
      <c r="E46" s="21">
        <f t="shared" si="11"/>
        <v>220000</v>
      </c>
      <c r="F46" s="21">
        <v>0</v>
      </c>
      <c r="G46" s="21">
        <v>0</v>
      </c>
      <c r="H46" s="21">
        <f t="shared" si="3"/>
        <v>220000</v>
      </c>
    </row>
    <row r="47" spans="1:8" s="4" customFormat="1" ht="12.75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 s="4" customFormat="1" ht="12.75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 s="4" customFormat="1" ht="12.75">
      <c r="A49" s="19" t="s">
        <v>91</v>
      </c>
      <c r="B49" s="20" t="s">
        <v>92</v>
      </c>
      <c r="C49" s="21">
        <v>220000</v>
      </c>
      <c r="D49" s="21">
        <v>-186000</v>
      </c>
      <c r="E49" s="21">
        <f t="shared" si="11"/>
        <v>34000</v>
      </c>
      <c r="F49" s="21">
        <v>0</v>
      </c>
      <c r="G49" s="21">
        <v>0</v>
      </c>
      <c r="H49" s="21">
        <f t="shared" si="3"/>
        <v>34000</v>
      </c>
    </row>
    <row r="50" spans="1:8" s="4" customFormat="1" ht="12.75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 s="4" customFormat="1" ht="12.75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 s="4" customFormat="1" ht="12.75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 s="4" customFormat="1" ht="12.75">
      <c r="A53" s="16" t="s">
        <v>99</v>
      </c>
      <c r="B53" s="17"/>
      <c r="C53" s="18">
        <f>SUM(C54:C56)</f>
        <v>0</v>
      </c>
      <c r="D53" s="18">
        <f t="shared" ref="D53:G53" si="12">SUM(D54:D56)</f>
        <v>2271733.62</v>
      </c>
      <c r="E53" s="18">
        <f t="shared" si="12"/>
        <v>2271733.62</v>
      </c>
      <c r="F53" s="18">
        <f t="shared" si="12"/>
        <v>0</v>
      </c>
      <c r="G53" s="18">
        <f t="shared" si="12"/>
        <v>0</v>
      </c>
      <c r="H53" s="18">
        <f t="shared" si="3"/>
        <v>2271733.62</v>
      </c>
    </row>
    <row r="54" spans="1:8" s="4" customFormat="1" ht="12.75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 s="4" customFormat="1" ht="12.75">
      <c r="A55" s="19" t="s">
        <v>102</v>
      </c>
      <c r="B55" s="20" t="s">
        <v>103</v>
      </c>
      <c r="C55" s="21">
        <v>0</v>
      </c>
      <c r="D55" s="21">
        <v>2271733.62</v>
      </c>
      <c r="E55" s="21">
        <f t="shared" si="13"/>
        <v>2271733.62</v>
      </c>
      <c r="F55" s="21">
        <v>0</v>
      </c>
      <c r="G55" s="21">
        <v>0</v>
      </c>
      <c r="H55" s="21">
        <f t="shared" si="3"/>
        <v>2271733.62</v>
      </c>
    </row>
    <row r="56" spans="1:8" s="4" customFormat="1" ht="12.75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 s="4" customFormat="1" ht="12.75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 s="4" customFormat="1" ht="12.75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 s="4" customFormat="1" ht="12.75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 s="4" customFormat="1" ht="12.75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 s="4" customFormat="1" ht="12.75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 s="4" customFormat="1" ht="12.75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 s="4" customFormat="1" ht="12.75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 s="4" customFormat="1" ht="12.75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 s="4" customFormat="1" ht="12.75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 s="4" customFormat="1" ht="12.75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 s="4" customFormat="1" ht="12.75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 s="4" customFormat="1" ht="12.75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 s="4" customFormat="1" ht="12.75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 s="4" customFormat="1" ht="12.75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 s="4" customFormat="1" ht="12.75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 s="4" customFormat="1" ht="12.75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 s="4" customFormat="1" ht="12.75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 s="4" customFormat="1" ht="12.75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 s="4" customFormat="1" ht="12.75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 s="4" customFormat="1" ht="12.75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 s="4" customFormat="1" ht="12.75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s="4" customFormat="1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 s="4" customFormat="1" ht="12.75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44076787.939999998</v>
      </c>
      <c r="E79" s="25">
        <f t="shared" si="21"/>
        <v>44076787.939999998</v>
      </c>
      <c r="F79" s="25">
        <f t="shared" si="21"/>
        <v>145219.69</v>
      </c>
      <c r="G79" s="25">
        <f t="shared" si="21"/>
        <v>145219.69</v>
      </c>
      <c r="H79" s="25">
        <f t="shared" si="21"/>
        <v>43931568.249999993</v>
      </c>
    </row>
    <row r="80" spans="1:8" s="4" customFormat="1" ht="12.75">
      <c r="A80" s="28" t="s">
        <v>10</v>
      </c>
      <c r="B80" s="29"/>
      <c r="C80" s="25">
        <f>SUM(C81:C87)</f>
        <v>0</v>
      </c>
      <c r="D80" s="25">
        <f t="shared" ref="D80:H80" si="22">SUM(D81:D87)</f>
        <v>24058249.579999994</v>
      </c>
      <c r="E80" s="25">
        <f t="shared" si="22"/>
        <v>24058249.579999994</v>
      </c>
      <c r="F80" s="25">
        <f t="shared" si="22"/>
        <v>0</v>
      </c>
      <c r="G80" s="25">
        <f t="shared" si="22"/>
        <v>0</v>
      </c>
      <c r="H80" s="25">
        <f t="shared" si="22"/>
        <v>24058249.579999994</v>
      </c>
    </row>
    <row r="81" spans="1:8" s="4" customFormat="1" ht="12.75">
      <c r="A81" s="19" t="s">
        <v>145</v>
      </c>
      <c r="B81" s="30" t="s">
        <v>12</v>
      </c>
      <c r="C81" s="31">
        <v>0</v>
      </c>
      <c r="D81" s="31">
        <v>10707786.779999999</v>
      </c>
      <c r="E81" s="21">
        <f t="shared" ref="E81:E87" si="23">C81+D81</f>
        <v>10707786.779999999</v>
      </c>
      <c r="F81" s="31">
        <v>0</v>
      </c>
      <c r="G81" s="31">
        <v>0</v>
      </c>
      <c r="H81" s="31">
        <f t="shared" ref="H81:H144" si="24">E81-F81</f>
        <v>10707786.779999999</v>
      </c>
    </row>
    <row r="82" spans="1:8" s="4" customFormat="1" ht="12.75">
      <c r="A82" s="19" t="s">
        <v>146</v>
      </c>
      <c r="B82" s="30" t="s">
        <v>14</v>
      </c>
      <c r="C82" s="31">
        <v>0</v>
      </c>
      <c r="D82" s="31">
        <v>5609453.5199999996</v>
      </c>
      <c r="E82" s="21">
        <f t="shared" si="23"/>
        <v>5609453.5199999996</v>
      </c>
      <c r="F82" s="31">
        <v>0</v>
      </c>
      <c r="G82" s="31">
        <v>0</v>
      </c>
      <c r="H82" s="31">
        <f t="shared" si="24"/>
        <v>5609453.5199999996</v>
      </c>
    </row>
    <row r="83" spans="1:8" s="4" customFormat="1" ht="12.75">
      <c r="A83" s="19" t="s">
        <v>147</v>
      </c>
      <c r="B83" s="30" t="s">
        <v>16</v>
      </c>
      <c r="C83" s="31">
        <v>0</v>
      </c>
      <c r="D83" s="31">
        <v>2955445.14</v>
      </c>
      <c r="E83" s="21">
        <f t="shared" si="23"/>
        <v>2955445.14</v>
      </c>
      <c r="F83" s="31">
        <v>0</v>
      </c>
      <c r="G83" s="31">
        <v>0</v>
      </c>
      <c r="H83" s="31">
        <f t="shared" si="24"/>
        <v>2955445.14</v>
      </c>
    </row>
    <row r="84" spans="1:8" s="4" customFormat="1" ht="12.75">
      <c r="A84" s="19" t="s">
        <v>148</v>
      </c>
      <c r="B84" s="30" t="s">
        <v>18</v>
      </c>
      <c r="C84" s="31">
        <v>0</v>
      </c>
      <c r="D84" s="31">
        <v>2754957.58</v>
      </c>
      <c r="E84" s="21">
        <f t="shared" si="23"/>
        <v>2754957.58</v>
      </c>
      <c r="F84" s="31">
        <v>0</v>
      </c>
      <c r="G84" s="31">
        <v>0</v>
      </c>
      <c r="H84" s="31">
        <f t="shared" si="24"/>
        <v>2754957.58</v>
      </c>
    </row>
    <row r="85" spans="1:8" s="4" customFormat="1" ht="12.75">
      <c r="A85" s="19" t="s">
        <v>149</v>
      </c>
      <c r="B85" s="30" t="s">
        <v>20</v>
      </c>
      <c r="C85" s="31">
        <v>0</v>
      </c>
      <c r="D85" s="31">
        <v>2030606.56</v>
      </c>
      <c r="E85" s="21">
        <f t="shared" si="23"/>
        <v>2030606.56</v>
      </c>
      <c r="F85" s="31">
        <v>0</v>
      </c>
      <c r="G85" s="31">
        <v>0</v>
      </c>
      <c r="H85" s="31">
        <f t="shared" si="24"/>
        <v>2030606.56</v>
      </c>
    </row>
    <row r="86" spans="1:8" s="4" customFormat="1" ht="12.75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 s="4" customFormat="1" ht="12.75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 s="4" customFormat="1" ht="12.75">
      <c r="A88" s="28" t="s">
        <v>25</v>
      </c>
      <c r="B88" s="29"/>
      <c r="C88" s="25">
        <f>SUM(C89:C97)</f>
        <v>0</v>
      </c>
      <c r="D88" s="25">
        <f t="shared" ref="D88:G88" si="25">SUM(D89:D97)</f>
        <v>1415261.23</v>
      </c>
      <c r="E88" s="25">
        <f t="shared" si="25"/>
        <v>1415261.23</v>
      </c>
      <c r="F88" s="25">
        <f t="shared" si="25"/>
        <v>24992.94</v>
      </c>
      <c r="G88" s="25">
        <f t="shared" si="25"/>
        <v>24992.94</v>
      </c>
      <c r="H88" s="25">
        <f t="shared" si="24"/>
        <v>1390268.29</v>
      </c>
    </row>
    <row r="89" spans="1:8" s="4" customFormat="1" ht="12.75">
      <c r="A89" s="19" t="s">
        <v>152</v>
      </c>
      <c r="B89" s="30" t="s">
        <v>27</v>
      </c>
      <c r="C89" s="31">
        <v>0</v>
      </c>
      <c r="D89" s="31">
        <v>260000</v>
      </c>
      <c r="E89" s="21">
        <f t="shared" ref="E89:E97" si="26">C89+D89</f>
        <v>260000</v>
      </c>
      <c r="F89" s="31">
        <v>0</v>
      </c>
      <c r="G89" s="31">
        <v>0</v>
      </c>
      <c r="H89" s="31">
        <f t="shared" si="24"/>
        <v>260000</v>
      </c>
    </row>
    <row r="90" spans="1:8" s="4" customFormat="1" ht="12.75">
      <c r="A90" s="19" t="s">
        <v>153</v>
      </c>
      <c r="B90" s="30" t="s">
        <v>29</v>
      </c>
      <c r="C90" s="31">
        <v>0</v>
      </c>
      <c r="D90" s="31">
        <v>132616.09</v>
      </c>
      <c r="E90" s="21">
        <f t="shared" si="26"/>
        <v>132616.09</v>
      </c>
      <c r="F90" s="31">
        <v>0</v>
      </c>
      <c r="G90" s="31">
        <v>0</v>
      </c>
      <c r="H90" s="31">
        <f t="shared" si="24"/>
        <v>132616.09</v>
      </c>
    </row>
    <row r="91" spans="1:8" s="4" customFormat="1" ht="12.75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 s="4" customFormat="1" ht="12.75">
      <c r="A92" s="19" t="s">
        <v>155</v>
      </c>
      <c r="B92" s="30" t="s">
        <v>33</v>
      </c>
      <c r="C92" s="31">
        <v>0</v>
      </c>
      <c r="D92" s="31">
        <v>413371.14</v>
      </c>
      <c r="E92" s="21">
        <f t="shared" si="26"/>
        <v>413371.14</v>
      </c>
      <c r="F92" s="31">
        <v>20940</v>
      </c>
      <c r="G92" s="31">
        <v>20940</v>
      </c>
      <c r="H92" s="31">
        <f t="shared" si="24"/>
        <v>392431.14</v>
      </c>
    </row>
    <row r="93" spans="1:8" s="4" customFormat="1" ht="12.75">
      <c r="A93" s="19" t="s">
        <v>156</v>
      </c>
      <c r="B93" s="30" t="s">
        <v>35</v>
      </c>
      <c r="C93" s="31">
        <v>0</v>
      </c>
      <c r="D93" s="31">
        <v>80000</v>
      </c>
      <c r="E93" s="21">
        <f t="shared" si="26"/>
        <v>80000</v>
      </c>
      <c r="F93" s="31">
        <v>0</v>
      </c>
      <c r="G93" s="31">
        <v>0</v>
      </c>
      <c r="H93" s="31">
        <f t="shared" si="24"/>
        <v>80000</v>
      </c>
    </row>
    <row r="94" spans="1:8" s="4" customFormat="1" ht="12.75">
      <c r="A94" s="19" t="s">
        <v>157</v>
      </c>
      <c r="B94" s="30" t="s">
        <v>37</v>
      </c>
      <c r="C94" s="31">
        <v>0</v>
      </c>
      <c r="D94" s="31">
        <v>320000</v>
      </c>
      <c r="E94" s="21">
        <f t="shared" si="26"/>
        <v>320000</v>
      </c>
      <c r="F94" s="31">
        <v>0</v>
      </c>
      <c r="G94" s="31">
        <v>0</v>
      </c>
      <c r="H94" s="31">
        <f t="shared" si="24"/>
        <v>320000</v>
      </c>
    </row>
    <row r="95" spans="1:8" s="4" customFormat="1" ht="12.75">
      <c r="A95" s="19" t="s">
        <v>158</v>
      </c>
      <c r="B95" s="30" t="s">
        <v>39</v>
      </c>
      <c r="C95" s="31">
        <v>0</v>
      </c>
      <c r="D95" s="31">
        <v>9274</v>
      </c>
      <c r="E95" s="21">
        <f t="shared" si="26"/>
        <v>9274</v>
      </c>
      <c r="F95" s="31">
        <v>4052.94</v>
      </c>
      <c r="G95" s="31">
        <v>4052.94</v>
      </c>
      <c r="H95" s="31">
        <f t="shared" si="24"/>
        <v>5221.0599999999995</v>
      </c>
    </row>
    <row r="96" spans="1:8" s="4" customFormat="1" ht="12.75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 s="4" customFormat="1" ht="12.75">
      <c r="A97" s="19" t="s">
        <v>160</v>
      </c>
      <c r="B97" s="30" t="s">
        <v>43</v>
      </c>
      <c r="C97" s="31">
        <v>0</v>
      </c>
      <c r="D97" s="31">
        <v>200000</v>
      </c>
      <c r="E97" s="21">
        <f t="shared" si="26"/>
        <v>200000</v>
      </c>
      <c r="F97" s="31">
        <v>0</v>
      </c>
      <c r="G97" s="31">
        <v>0</v>
      </c>
      <c r="H97" s="31">
        <f t="shared" si="24"/>
        <v>200000</v>
      </c>
    </row>
    <row r="98" spans="1:8" s="4" customFormat="1" ht="12.75">
      <c r="A98" s="28" t="s">
        <v>44</v>
      </c>
      <c r="B98" s="29"/>
      <c r="C98" s="25">
        <f>SUM(C99:C107)</f>
        <v>0</v>
      </c>
      <c r="D98" s="25">
        <f t="shared" ref="D98:G98" si="27">SUM(D99:D107)</f>
        <v>6683387.3200000003</v>
      </c>
      <c r="E98" s="25">
        <f t="shared" si="27"/>
        <v>6683387.3200000003</v>
      </c>
      <c r="F98" s="25">
        <f t="shared" si="27"/>
        <v>111226.75</v>
      </c>
      <c r="G98" s="25">
        <f t="shared" si="27"/>
        <v>111226.75</v>
      </c>
      <c r="H98" s="25">
        <f t="shared" si="24"/>
        <v>6572160.5700000003</v>
      </c>
    </row>
    <row r="99" spans="1:8" s="4" customFormat="1" ht="12.75">
      <c r="A99" s="19" t="s">
        <v>161</v>
      </c>
      <c r="B99" s="30" t="s">
        <v>46</v>
      </c>
      <c r="C99" s="31">
        <v>0</v>
      </c>
      <c r="D99" s="31">
        <v>1145003</v>
      </c>
      <c r="E99" s="21">
        <f t="shared" ref="E99:E107" si="28">C99+D99</f>
        <v>1145003</v>
      </c>
      <c r="F99" s="31">
        <v>56877.43</v>
      </c>
      <c r="G99" s="31">
        <v>56877.43</v>
      </c>
      <c r="H99" s="31">
        <f t="shared" si="24"/>
        <v>1088125.57</v>
      </c>
    </row>
    <row r="100" spans="1:8" s="4" customFormat="1" ht="12.75">
      <c r="A100" s="19" t="s">
        <v>162</v>
      </c>
      <c r="B100" s="30" t="s">
        <v>48</v>
      </c>
      <c r="C100" s="31">
        <v>0</v>
      </c>
      <c r="D100" s="31">
        <v>65000</v>
      </c>
      <c r="E100" s="21">
        <f t="shared" si="28"/>
        <v>65000</v>
      </c>
      <c r="F100" s="31">
        <v>0</v>
      </c>
      <c r="G100" s="31">
        <v>0</v>
      </c>
      <c r="H100" s="31">
        <f t="shared" si="24"/>
        <v>65000</v>
      </c>
    </row>
    <row r="101" spans="1:8" s="4" customFormat="1" ht="12.75">
      <c r="A101" s="19" t="s">
        <v>163</v>
      </c>
      <c r="B101" s="30" t="s">
        <v>50</v>
      </c>
      <c r="C101" s="31">
        <v>0</v>
      </c>
      <c r="D101" s="31">
        <v>1893267.19</v>
      </c>
      <c r="E101" s="21">
        <f t="shared" si="28"/>
        <v>1893267.19</v>
      </c>
      <c r="F101" s="31">
        <v>0</v>
      </c>
      <c r="G101" s="31">
        <v>0</v>
      </c>
      <c r="H101" s="31">
        <f t="shared" si="24"/>
        <v>1893267.19</v>
      </c>
    </row>
    <row r="102" spans="1:8" s="4" customFormat="1" ht="12.75">
      <c r="A102" s="19" t="s">
        <v>164</v>
      </c>
      <c r="B102" s="30" t="s">
        <v>52</v>
      </c>
      <c r="C102" s="31">
        <v>0</v>
      </c>
      <c r="D102" s="31">
        <v>381000</v>
      </c>
      <c r="E102" s="21">
        <f t="shared" si="28"/>
        <v>381000</v>
      </c>
      <c r="F102" s="31">
        <v>9604.2199999999993</v>
      </c>
      <c r="G102" s="31">
        <v>9604.2199999999993</v>
      </c>
      <c r="H102" s="31">
        <f t="shared" si="24"/>
        <v>371395.78</v>
      </c>
    </row>
    <row r="103" spans="1:8" s="4" customFormat="1" ht="12.75">
      <c r="A103" s="19" t="s">
        <v>165</v>
      </c>
      <c r="B103" s="30" t="s">
        <v>54</v>
      </c>
      <c r="C103" s="31">
        <v>0</v>
      </c>
      <c r="D103" s="31">
        <v>1775548.13</v>
      </c>
      <c r="E103" s="21">
        <f t="shared" si="28"/>
        <v>1775548.13</v>
      </c>
      <c r="F103" s="31">
        <v>44591.13</v>
      </c>
      <c r="G103" s="31">
        <v>44591.13</v>
      </c>
      <c r="H103" s="31">
        <f t="shared" si="24"/>
        <v>1730957</v>
      </c>
    </row>
    <row r="104" spans="1:8" s="4" customFormat="1" ht="12.75">
      <c r="A104" s="19" t="s">
        <v>166</v>
      </c>
      <c r="B104" s="30" t="s">
        <v>56</v>
      </c>
      <c r="C104" s="31">
        <v>0</v>
      </c>
      <c r="D104" s="31">
        <v>320000</v>
      </c>
      <c r="E104" s="21">
        <f t="shared" si="28"/>
        <v>320000</v>
      </c>
      <c r="F104" s="31">
        <v>0</v>
      </c>
      <c r="G104" s="31">
        <v>0</v>
      </c>
      <c r="H104" s="31">
        <f t="shared" si="24"/>
        <v>320000</v>
      </c>
    </row>
    <row r="105" spans="1:8" s="4" customFormat="1" ht="12.75">
      <c r="A105" s="19" t="s">
        <v>167</v>
      </c>
      <c r="B105" s="30" t="s">
        <v>58</v>
      </c>
      <c r="C105" s="31">
        <v>0</v>
      </c>
      <c r="D105" s="31">
        <v>488227</v>
      </c>
      <c r="E105" s="21">
        <f t="shared" si="28"/>
        <v>488227</v>
      </c>
      <c r="F105" s="31">
        <v>153.97</v>
      </c>
      <c r="G105" s="31">
        <v>153.97</v>
      </c>
      <c r="H105" s="31">
        <f t="shared" si="24"/>
        <v>488073.03</v>
      </c>
    </row>
    <row r="106" spans="1:8" s="4" customFormat="1" ht="12.75">
      <c r="A106" s="19" t="s">
        <v>168</v>
      </c>
      <c r="B106" s="30" t="s">
        <v>60</v>
      </c>
      <c r="C106" s="31">
        <v>0</v>
      </c>
      <c r="D106" s="31">
        <v>200000</v>
      </c>
      <c r="E106" s="21">
        <f t="shared" si="28"/>
        <v>200000</v>
      </c>
      <c r="F106" s="31">
        <v>0</v>
      </c>
      <c r="G106" s="31">
        <v>0</v>
      </c>
      <c r="H106" s="31">
        <f t="shared" si="24"/>
        <v>200000</v>
      </c>
    </row>
    <row r="107" spans="1:8" s="4" customFormat="1" ht="12.75">
      <c r="A107" s="19" t="s">
        <v>169</v>
      </c>
      <c r="B107" s="30" t="s">
        <v>62</v>
      </c>
      <c r="C107" s="31">
        <v>0</v>
      </c>
      <c r="D107" s="31">
        <v>415342</v>
      </c>
      <c r="E107" s="21">
        <f t="shared" si="28"/>
        <v>415342</v>
      </c>
      <c r="F107" s="31">
        <v>0</v>
      </c>
      <c r="G107" s="31">
        <v>0</v>
      </c>
      <c r="H107" s="31">
        <f t="shared" si="24"/>
        <v>415342</v>
      </c>
    </row>
    <row r="108" spans="1:8" s="4" customFormat="1" ht="12.75">
      <c r="A108" s="28" t="s">
        <v>63</v>
      </c>
      <c r="B108" s="29"/>
      <c r="C108" s="25">
        <f>SUM(C109:C117)</f>
        <v>0</v>
      </c>
      <c r="D108" s="25">
        <f t="shared" ref="D108:G108" si="29">SUM(D109:D117)</f>
        <v>21000</v>
      </c>
      <c r="E108" s="25">
        <f t="shared" si="29"/>
        <v>21000</v>
      </c>
      <c r="F108" s="25">
        <f t="shared" si="29"/>
        <v>9000</v>
      </c>
      <c r="G108" s="25">
        <f t="shared" si="29"/>
        <v>9000</v>
      </c>
      <c r="H108" s="25">
        <f t="shared" si="24"/>
        <v>12000</v>
      </c>
    </row>
    <row r="109" spans="1:8" s="4" customFormat="1" ht="12.75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 s="4" customFormat="1" ht="12.75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 s="4" customFormat="1" ht="12.75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 s="4" customFormat="1" ht="12.75">
      <c r="A112" s="19" t="s">
        <v>173</v>
      </c>
      <c r="B112" s="30" t="s">
        <v>71</v>
      </c>
      <c r="C112" s="31">
        <v>0</v>
      </c>
      <c r="D112" s="31">
        <v>21000</v>
      </c>
      <c r="E112" s="21">
        <f t="shared" si="30"/>
        <v>21000</v>
      </c>
      <c r="F112" s="31">
        <v>9000</v>
      </c>
      <c r="G112" s="31">
        <v>9000</v>
      </c>
      <c r="H112" s="31">
        <f t="shared" si="24"/>
        <v>12000</v>
      </c>
    </row>
    <row r="113" spans="1:8" s="4" customFormat="1" ht="12.75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 s="4" customFormat="1" ht="12.75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 s="4" customFormat="1" ht="12.75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 s="4" customFormat="1" ht="12.75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 s="4" customFormat="1" ht="12.75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 s="4" customFormat="1" ht="12.75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 s="4" customFormat="1" ht="12.75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 s="4" customFormat="1" ht="12.75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 s="4" customFormat="1" ht="12.75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 s="4" customFormat="1" ht="12.75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 s="4" customFormat="1" ht="12.75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 s="4" customFormat="1" ht="12.75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 s="4" customFormat="1" ht="12.75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 s="4" customFormat="1" ht="12.75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 s="4" customFormat="1" ht="12.75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 s="4" customFormat="1" ht="12.75">
      <c r="A128" s="28" t="s">
        <v>99</v>
      </c>
      <c r="B128" s="29"/>
      <c r="C128" s="25">
        <f>SUM(C129:C131)</f>
        <v>0</v>
      </c>
      <c r="D128" s="25">
        <f t="shared" ref="D128:G128" si="33">SUM(D129:D131)</f>
        <v>11898889.810000001</v>
      </c>
      <c r="E128" s="25">
        <f t="shared" si="33"/>
        <v>11898889.810000001</v>
      </c>
      <c r="F128" s="25">
        <f t="shared" si="33"/>
        <v>0</v>
      </c>
      <c r="G128" s="25">
        <f t="shared" si="33"/>
        <v>0</v>
      </c>
      <c r="H128" s="25">
        <f t="shared" si="24"/>
        <v>11898889.810000001</v>
      </c>
    </row>
    <row r="129" spans="1:8" s="4" customFormat="1" ht="12.75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 s="4" customFormat="1" ht="12.75">
      <c r="A130" s="19" t="s">
        <v>187</v>
      </c>
      <c r="B130" s="30" t="s">
        <v>103</v>
      </c>
      <c r="C130" s="31">
        <v>0</v>
      </c>
      <c r="D130" s="31">
        <v>11898889.810000001</v>
      </c>
      <c r="E130" s="21">
        <f t="shared" si="34"/>
        <v>11898889.810000001</v>
      </c>
      <c r="F130" s="31">
        <v>0</v>
      </c>
      <c r="G130" s="31">
        <v>0</v>
      </c>
      <c r="H130" s="31">
        <f t="shared" si="24"/>
        <v>11898889.810000001</v>
      </c>
    </row>
    <row r="131" spans="1:8" s="4" customFormat="1" ht="12.75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 s="4" customFormat="1" ht="12.75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 s="4" customFormat="1" ht="12.75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 s="4" customFormat="1" ht="12.75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 s="4" customFormat="1" ht="12.75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 s="4" customFormat="1" ht="12.75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 s="4" customFormat="1" ht="12.75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 s="4" customFormat="1" ht="12.75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 s="4" customFormat="1" ht="12.75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 s="4" customFormat="1" ht="12.75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 s="4" customFormat="1" ht="12.75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 s="4" customFormat="1" ht="12.75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 s="4" customFormat="1" ht="12.75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 s="4" customFormat="1" ht="12.75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 s="4" customFormat="1" ht="12.75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 s="4" customFormat="1" ht="12.75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 s="4" customFormat="1" ht="12.75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 s="4" customFormat="1" ht="12.75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 s="4" customFormat="1" ht="12.75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 s="4" customFormat="1" ht="12.75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 s="4" customFormat="1" ht="12.75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 s="4" customFormat="1" ht="12.75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s="4" customFormat="1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 s="4" customFormat="1" ht="12.75">
      <c r="A154" s="33" t="s">
        <v>206</v>
      </c>
      <c r="B154" s="34"/>
      <c r="C154" s="25">
        <f>C4+C79</f>
        <v>73375168.350000009</v>
      </c>
      <c r="D154" s="25">
        <f t="shared" ref="D154:H154" si="42">D4+D79</f>
        <v>49496633.32</v>
      </c>
      <c r="E154" s="25">
        <f t="shared" si="42"/>
        <v>122871801.67000002</v>
      </c>
      <c r="F154" s="25">
        <f t="shared" si="42"/>
        <v>24755592.830000002</v>
      </c>
      <c r="G154" s="25">
        <f t="shared" si="42"/>
        <v>24755592.830000002</v>
      </c>
      <c r="H154" s="25">
        <f t="shared" si="42"/>
        <v>98116208.840000004</v>
      </c>
    </row>
    <row r="155" spans="1:8" s="4" customFormat="1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A158" s="38" t="s">
        <v>207</v>
      </c>
      <c r="B158" s="38"/>
      <c r="C158" s="38"/>
      <c r="D158" s="38"/>
      <c r="E158" s="38"/>
      <c r="F158" s="38"/>
      <c r="G158" s="38"/>
    </row>
    <row r="159" spans="1:8">
      <c r="A159" s="38"/>
      <c r="B159" s="38"/>
      <c r="C159" s="38"/>
      <c r="D159" s="38"/>
      <c r="E159" s="38"/>
      <c r="F159" s="38"/>
      <c r="G159" s="38"/>
    </row>
    <row r="160" spans="1:8">
      <c r="A160" s="38"/>
      <c r="B160" s="38"/>
      <c r="C160" s="38"/>
      <c r="D160" s="38"/>
      <c r="E160" s="38"/>
      <c r="F160" s="38"/>
      <c r="G160" s="38"/>
    </row>
    <row r="161" spans="1:8">
      <c r="A161" s="38"/>
      <c r="B161" s="38"/>
      <c r="C161" s="38"/>
      <c r="D161" s="38"/>
      <c r="E161" s="38"/>
      <c r="F161" s="38"/>
      <c r="G161" s="38"/>
    </row>
    <row r="162" spans="1:8">
      <c r="A162" s="40"/>
      <c r="B162" s="38"/>
      <c r="C162" s="38"/>
      <c r="D162" s="40"/>
      <c r="E162" s="38"/>
      <c r="F162" s="38"/>
      <c r="G162" s="38"/>
    </row>
    <row r="163" spans="1:8">
      <c r="A163" s="41"/>
      <c r="B163" s="41" t="s">
        <v>208</v>
      </c>
      <c r="C163" s="42"/>
      <c r="D163" s="43"/>
      <c r="E163" s="43"/>
      <c r="F163" s="43" t="s">
        <v>209</v>
      </c>
      <c r="G163" s="38"/>
    </row>
    <row r="164" spans="1:8">
      <c r="A164" s="41"/>
      <c r="B164" s="41" t="s">
        <v>210</v>
      </c>
      <c r="C164" s="42"/>
      <c r="D164" s="43"/>
      <c r="E164" s="43"/>
      <c r="F164" s="43" t="s">
        <v>211</v>
      </c>
      <c r="G164" s="38"/>
    </row>
    <row r="165" spans="1:8">
      <c r="A165" s="38"/>
      <c r="B165" s="44"/>
      <c r="C165" s="38"/>
      <c r="D165" s="38"/>
      <c r="E165" s="38"/>
      <c r="F165" s="38"/>
      <c r="G165" s="38"/>
    </row>
    <row r="170" spans="1:8">
      <c r="H170" s="39" t="s">
        <v>212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2018-05-04T17:11:36Z</dcterms:created>
  <dcterms:modified xsi:type="dcterms:W3CDTF">2018-05-04T17:12:42Z</dcterms:modified>
</cp:coreProperties>
</file>