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4T 2018\2018 4T\5-INFORMACION-PRESUPUESTAL\11-EAEPEC\"/>
    </mc:Choice>
  </mc:AlternateContent>
  <bookViews>
    <workbookView xWindow="0" yWindow="0" windowWidth="20490" windowHeight="7455"/>
  </bookViews>
  <sheets>
    <sheet name="COG" sheetId="1" r:id="rId1"/>
  </sheets>
  <definedNames>
    <definedName name="_xlnm.Print_Area" localSheetId="0">COG!$A$1:$M$64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47" i="1" s="1"/>
  <c r="F48" i="1"/>
  <c r="J47" i="1"/>
  <c r="I47" i="1"/>
  <c r="H47" i="1"/>
  <c r="G47" i="1"/>
  <c r="F47" i="1"/>
  <c r="E47" i="1"/>
  <c r="D47" i="1"/>
  <c r="F46" i="1"/>
  <c r="F45" i="1" s="1"/>
  <c r="J45" i="1"/>
  <c r="I45" i="1"/>
  <c r="H45" i="1"/>
  <c r="G45" i="1"/>
  <c r="E45" i="1"/>
  <c r="D45" i="1"/>
  <c r="K44" i="1"/>
  <c r="F44" i="1"/>
  <c r="F43" i="1"/>
  <c r="K43" i="1" s="1"/>
  <c r="K42" i="1"/>
  <c r="F42" i="1"/>
  <c r="F41" i="1"/>
  <c r="K41" i="1" s="1"/>
  <c r="J40" i="1"/>
  <c r="I40" i="1"/>
  <c r="H40" i="1"/>
  <c r="G40" i="1"/>
  <c r="E40" i="1"/>
  <c r="D40" i="1"/>
  <c r="F40" i="1" s="1"/>
  <c r="K40" i="1" s="1"/>
  <c r="K39" i="1"/>
  <c r="K38" i="1" s="1"/>
  <c r="F39" i="1"/>
  <c r="J38" i="1"/>
  <c r="I38" i="1"/>
  <c r="H38" i="1"/>
  <c r="G38" i="1"/>
  <c r="F38" i="1"/>
  <c r="E38" i="1"/>
  <c r="D38" i="1"/>
  <c r="F37" i="1"/>
  <c r="K37" i="1" s="1"/>
  <c r="K36" i="1"/>
  <c r="F36" i="1"/>
  <c r="F35" i="1"/>
  <c r="K35" i="1" s="1"/>
  <c r="K34" i="1"/>
  <c r="F34" i="1"/>
  <c r="F33" i="1"/>
  <c r="K33" i="1" s="1"/>
  <c r="K32" i="1"/>
  <c r="F32" i="1"/>
  <c r="F31" i="1"/>
  <c r="K31" i="1" s="1"/>
  <c r="K30" i="1"/>
  <c r="F30" i="1"/>
  <c r="F29" i="1"/>
  <c r="F28" i="1" s="1"/>
  <c r="J28" i="1"/>
  <c r="I28" i="1"/>
  <c r="H28" i="1"/>
  <c r="G28" i="1"/>
  <c r="E28" i="1"/>
  <c r="D28" i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K21" i="1"/>
  <c r="F21" i="1"/>
  <c r="F20" i="1"/>
  <c r="K20" i="1" s="1"/>
  <c r="K19" i="1"/>
  <c r="F19" i="1"/>
  <c r="J18" i="1"/>
  <c r="I18" i="1"/>
  <c r="H18" i="1"/>
  <c r="G18" i="1"/>
  <c r="F18" i="1"/>
  <c r="E18" i="1"/>
  <c r="D18" i="1"/>
  <c r="F17" i="1"/>
  <c r="K17" i="1" s="1"/>
  <c r="K16" i="1"/>
  <c r="F16" i="1"/>
  <c r="F15" i="1"/>
  <c r="K15" i="1" s="1"/>
  <c r="K14" i="1"/>
  <c r="F14" i="1"/>
  <c r="F13" i="1"/>
  <c r="K13" i="1" s="1"/>
  <c r="K12" i="1"/>
  <c r="F12" i="1"/>
  <c r="F11" i="1"/>
  <c r="F10" i="1" s="1"/>
  <c r="J10" i="1"/>
  <c r="J49" i="1" s="1"/>
  <c r="I10" i="1"/>
  <c r="I49" i="1" s="1"/>
  <c r="H10" i="1"/>
  <c r="H49" i="1" s="1"/>
  <c r="G10" i="1"/>
  <c r="G49" i="1" s="1"/>
  <c r="E10" i="1"/>
  <c r="E49" i="1" s="1"/>
  <c r="D10" i="1"/>
  <c r="D49" i="1" s="1"/>
  <c r="F49" i="1" l="1"/>
  <c r="K18" i="1"/>
  <c r="K11" i="1"/>
  <c r="K10" i="1" s="1"/>
  <c r="K29" i="1"/>
  <c r="K28" i="1" s="1"/>
  <c r="K46" i="1"/>
  <c r="K45" i="1" s="1"/>
  <c r="K49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<sst xmlns="http://schemas.openxmlformats.org/spreadsheetml/2006/main" count="63" uniqueCount="63">
  <si>
    <t>ESTADO ANALÍTICO DEL EJERCICIO DEL PRESUPUESTO DE EGRESOS</t>
  </si>
  <si>
    <t>CLASIFICACIÓN POR OBJETO DEL GASTO (CAPÍTULO Y CONCEPTO)</t>
  </si>
  <si>
    <t>Del 1° de Enero al 31 de Diciembre de 2018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</si>
  <si>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</si>
  <si>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</si>
  <si>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</si>
  <si>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</si>
  <si>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</si>
  <si>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</si>
  <si>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</si>
  <si>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</si>
  <si>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</si>
  <si>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</si>
  <si>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</si>
  <si>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</si>
  <si>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</si>
  <si>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</si>
  <si>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</si>
  <si>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</si>
  <si>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</si>
  <si>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</si>
  <si>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</si>
  <si>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</si>
  <si>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</si>
  <si>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</si>
  <si>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</si>
  <si>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</si>
  <si>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</si>
  <si>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</si>
  <si>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</si>
  <si>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</si>
  <si>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</si>
  <si>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</si>
  <si>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</si>
  <si>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</si>
  <si>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</si>
  <si>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</si>
  <si>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</si>
  <si>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</si>
  <si>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</si>
  <si>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</si>
  <si>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</si>
  <si>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</si>
  <si>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</si>
  <si>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</si>
  <si>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</si>
  <si>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</si>
  <si>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</si>
  <si>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</si>
  <si>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</si>
  <si>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</si>
  <si>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</si>
  <si>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</si>
  <si>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</si>
  <si>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Inversiones Financieras</t>
  </si>
  <si>
    <t>Provisiones para contingencias y otras erogaciones especiales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</si>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</sst>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50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right" vertical="center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0" xfId="2" applyFont="1" applyFill="1" applyBorder="1" applyProtection="1"/>
    <xf numFmtId="164" fontId="7" fillId="0" borderId="3" xfId="3" applyNumberFormat="1" applyFont="1" applyFill="1" applyBorder="1" applyProtection="1">
      <protection locked="0"/>
    </xf>
    <xf numFmtId="164" fontId="7" fillId="0" borderId="7" xfId="3" applyNumberFormat="1" applyFont="1" applyBorder="1" applyProtection="1">
      <protection locked="0"/>
    </xf>
    <xf numFmtId="164" fontId="7" fillId="0" borderId="7" xfId="3" applyNumberFormat="1" applyFont="1" applyFill="1" applyBorder="1" applyProtection="1">
      <protection locked="0"/>
    </xf>
    <xf numFmtId="164" fontId="7" fillId="0" borderId="0" xfId="3" applyNumberFormat="1" applyFont="1" applyBorder="1" applyProtection="1">
      <protection locked="0"/>
    </xf>
    <xf numFmtId="164" fontId="7" fillId="0" borderId="3" xfId="3" applyNumberFormat="1" applyFont="1" applyBorder="1" applyProtection="1">
      <protection locked="0"/>
    </xf>
    <xf numFmtId="164" fontId="7" fillId="0" borderId="7" xfId="2" applyNumberFormat="1" applyFont="1" applyFill="1" applyBorder="1" applyProtection="1">
      <protection locked="0"/>
    </xf>
    <xf numFmtId="43" fontId="5" fillId="0" borderId="3" xfId="1" applyFont="1" applyFill="1" applyBorder="1" applyAlignment="1">
      <alignment horizontal="right" vertical="center" wrapText="1"/>
    </xf>
    <xf numFmtId="43" fontId="5" fillId="0" borderId="7" xfId="1" applyFont="1" applyFill="1" applyBorder="1" applyAlignment="1">
      <alignment horizontal="right" vertical="center" wrapText="1"/>
    </xf>
    <xf numFmtId="164" fontId="7" fillId="3" borderId="7" xfId="3" applyNumberFormat="1" applyFont="1" applyFill="1" applyBorder="1" applyProtection="1">
      <protection locked="0"/>
    </xf>
    <xf numFmtId="164" fontId="7" fillId="3" borderId="0" xfId="3" applyNumberFormat="1" applyFont="1" applyFill="1" applyBorder="1" applyProtection="1">
      <protection locked="0"/>
    </xf>
    <xf numFmtId="43" fontId="5" fillId="3" borderId="0" xfId="1" applyFont="1" applyFill="1" applyBorder="1" applyAlignment="1">
      <alignment horizontal="right" vertical="center" wrapText="1"/>
    </xf>
    <xf numFmtId="0" fontId="3" fillId="0" borderId="0" xfId="0" applyFont="1" applyBorder="1"/>
    <xf numFmtId="0" fontId="6" fillId="3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Protection="1">
      <protection locked="0"/>
    </xf>
    <xf numFmtId="164" fontId="8" fillId="0" borderId="7" xfId="2" applyNumberFormat="1" applyFont="1" applyFill="1" applyBorder="1" applyProtection="1">
      <protection locked="0"/>
    </xf>
    <xf numFmtId="164" fontId="8" fillId="0" borderId="0" xfId="2" applyNumberFormat="1" applyFont="1" applyFill="1" applyBorder="1" applyProtection="1">
      <protection locked="0"/>
    </xf>
    <xf numFmtId="164" fontId="7" fillId="3" borderId="8" xfId="2" applyNumberFormat="1" applyFont="1" applyFill="1" applyBorder="1" applyProtection="1">
      <protection locked="0"/>
    </xf>
    <xf numFmtId="164" fontId="7" fillId="3" borderId="9" xfId="2" applyNumberFormat="1" applyFont="1" applyFill="1" applyBorder="1" applyProtection="1">
      <protection locked="0"/>
    </xf>
    <xf numFmtId="164" fontId="7" fillId="3" borderId="1" xfId="2" applyNumberFormat="1" applyFont="1" applyFill="1" applyBorder="1" applyProtection="1">
      <protection locked="0"/>
    </xf>
    <xf numFmtId="0" fontId="5" fillId="3" borderId="0" xfId="0" applyFont="1" applyFill="1"/>
    <xf numFmtId="0" fontId="5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43" fontId="5" fillId="3" borderId="10" xfId="1" applyFont="1" applyFill="1" applyBorder="1" applyAlignment="1">
      <alignment vertical="center" wrapText="1"/>
    </xf>
    <xf numFmtId="0" fontId="5" fillId="0" borderId="0" xfId="0" applyFont="1"/>
    <xf numFmtId="0" fontId="7" fillId="3" borderId="0" xfId="0" applyFont="1" applyFill="1"/>
    <xf numFmtId="0" fontId="9" fillId="0" borderId="0" xfId="0" applyFont="1" applyAlignment="1">
      <alignment horizontal="center"/>
    </xf>
    <xf numFmtId="4" fontId="0" fillId="0" borderId="0" xfId="0" applyNumberForma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31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65"/>
  <sheetViews>
    <sheetView showGridLines="0" tabSelected="1" zoomScale="85" zoomScaleNormal="85" workbookViewId="0">
      <selection activeCell="B45" sqref="B45:K56"/>
    </sheetView>
  </sheetViews>
  <sheetFormatPr baseColWidth="10" defaultRowHeight="12.75" x14ac:dyDescent="0.2"/>
  <cols>
    <col min="1" max="1" width="2.42578125" style="1" customWidth="1"/>
    <col min="2" max="2" width="4.5703125" style="2" customWidth="1"/>
    <col min="3" max="3" width="55" style="2" customWidth="1"/>
    <col min="4" max="4" width="15.5703125" style="2" customWidth="1"/>
    <col min="5" max="5" width="16.28515625" style="2" customWidth="1"/>
    <col min="6" max="6" width="14.7109375" style="2" customWidth="1"/>
    <col min="7" max="7" width="15.140625" style="2" customWidth="1"/>
    <col min="8" max="8" width="15" style="2" customWidth="1"/>
    <col min="9" max="10" width="14.85546875" style="2" customWidth="1"/>
    <col min="11" max="11" width="15.5703125" style="2" customWidth="1"/>
    <col min="12" max="12" width="3.7109375" style="1" customWidth="1"/>
    <col min="13" max="16384" width="11.42578125" style="2"/>
  </cols>
  <sheetData>
    <row r="1" spans="2:14" ht="14.25" customHeight="1" x14ac:dyDescent="0.2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</row>
    <row r="2" spans="2:14" ht="14.25" customHeight="1" x14ac:dyDescent="0.2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</row>
    <row r="3" spans="2:14" ht="14.25" customHeight="1" x14ac:dyDescent="0.2"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</row>
    <row r="4" spans="2:14" s="1" customFormat="1" ht="6.75" customHeight="1" x14ac:dyDescent="0.2"/>
    <row r="5" spans="2:14" s="1" customFormat="1" ht="18" customHeight="1" x14ac:dyDescent="0.2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2:14" s="1" customFormat="1" ht="6.75" customHeight="1" x14ac:dyDescent="0.2"/>
    <row r="7" spans="2:14" x14ac:dyDescent="0.2">
      <c r="B7" s="48" t="s">
        <v>5</v>
      </c>
      <c r="C7" s="48"/>
      <c r="D7" s="49" t="s">
        <v>6</v>
      </c>
      <c r="E7" s="49"/>
      <c r="F7" s="49"/>
      <c r="G7" s="49"/>
      <c r="H7" s="49"/>
      <c r="I7" s="49"/>
      <c r="J7" s="49"/>
      <c r="K7" s="49" t="s">
        <v>7</v>
      </c>
    </row>
    <row r="8" spans="2:14" ht="25.5" x14ac:dyDescent="0.2">
      <c r="B8" s="48"/>
      <c r="C8" s="48"/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49"/>
    </row>
    <row r="9" spans="2:14" ht="11.25" customHeight="1" x14ac:dyDescent="0.2">
      <c r="B9" s="48"/>
      <c r="C9" s="48"/>
      <c r="D9" s="6">
        <v>1</v>
      </c>
      <c r="E9" s="6">
        <v>2</v>
      </c>
      <c r="F9" s="6" t="s">
        <v>15</v>
      </c>
      <c r="G9" s="6">
        <v>4</v>
      </c>
      <c r="H9" s="6">
        <v>5</v>
      </c>
      <c r="I9" s="6">
        <v>6</v>
      </c>
      <c r="J9" s="6">
        <v>7</v>
      </c>
      <c r="K9" s="6" t="s">
        <v>16</v>
      </c>
    </row>
    <row r="10" spans="2:14" x14ac:dyDescent="0.2">
      <c r="B10" s="43" t="s">
        <v>17</v>
      </c>
      <c r="C10" s="44"/>
      <c r="D10" s="7">
        <f>SUM(D11:D17)</f>
        <v>49941479.360000007</v>
      </c>
      <c r="E10" s="7">
        <f t="shared" ref="E10:K10" si="0">SUM(E11:E17)</f>
        <v>33916627.630000003</v>
      </c>
      <c r="F10" s="8">
        <f>SUM(F11:F17)</f>
        <v>83858106.989999995</v>
      </c>
      <c r="G10" s="9">
        <f t="shared" si="0"/>
        <v>83858106.989999995</v>
      </c>
      <c r="H10" s="7">
        <f t="shared" si="0"/>
        <v>83858106.989999995</v>
      </c>
      <c r="I10" s="8">
        <f t="shared" si="0"/>
        <v>83858106.989999995</v>
      </c>
      <c r="J10" s="8">
        <f t="shared" si="0"/>
        <v>83858106.989999995</v>
      </c>
      <c r="K10" s="8">
        <f t="shared" si="0"/>
        <v>0</v>
      </c>
    </row>
    <row r="11" spans="2:14" ht="15" x14ac:dyDescent="0.25">
      <c r="B11" s="10"/>
      <c r="C11" s="11" t="s">
        <v>18</v>
      </c>
      <c r="D11" s="12">
        <v>24587213.530000001</v>
      </c>
      <c r="E11" s="13">
        <v>12170174.82</v>
      </c>
      <c r="F11" s="14">
        <f>+D11+E11</f>
        <v>36757388.350000001</v>
      </c>
      <c r="G11" s="15">
        <v>36757388.350000001</v>
      </c>
      <c r="H11" s="16">
        <v>36757388.350000001</v>
      </c>
      <c r="I11" s="13">
        <v>36757388.350000001</v>
      </c>
      <c r="J11" s="13">
        <v>36757388.350000001</v>
      </c>
      <c r="K11" s="17">
        <f t="shared" ref="K11:K43" si="1">+F11-H11</f>
        <v>0</v>
      </c>
      <c r="N11"/>
    </row>
    <row r="12" spans="2:14" ht="15" x14ac:dyDescent="0.25">
      <c r="B12" s="10"/>
      <c r="C12" s="11" t="s">
        <v>19</v>
      </c>
      <c r="D12" s="12">
        <v>9889507.4600000009</v>
      </c>
      <c r="E12" s="13">
        <v>11523564.82</v>
      </c>
      <c r="F12" s="14">
        <f t="shared" ref="F12:F17" si="2">+D12+E12</f>
        <v>21413072.280000001</v>
      </c>
      <c r="G12" s="15">
        <v>21413072.280000001</v>
      </c>
      <c r="H12" s="16">
        <v>21413072.280000001</v>
      </c>
      <c r="I12" s="13">
        <v>21413072.280000001</v>
      </c>
      <c r="J12" s="13">
        <v>21413072.280000001</v>
      </c>
      <c r="K12" s="17">
        <f t="shared" si="1"/>
        <v>0</v>
      </c>
      <c r="N12"/>
    </row>
    <row r="13" spans="2:14" ht="15" x14ac:dyDescent="0.25">
      <c r="B13" s="10"/>
      <c r="C13" s="11" t="s">
        <v>20</v>
      </c>
      <c r="D13" s="12">
        <v>3721681.91</v>
      </c>
      <c r="E13" s="13">
        <v>3420088.26</v>
      </c>
      <c r="F13" s="14">
        <f t="shared" si="2"/>
        <v>7141770.1699999999</v>
      </c>
      <c r="G13" s="15">
        <v>7141770.1699999999</v>
      </c>
      <c r="H13" s="16">
        <v>7141770.1699999999</v>
      </c>
      <c r="I13" s="13">
        <v>7141770.1699999999</v>
      </c>
      <c r="J13" s="13">
        <v>7141770.1699999999</v>
      </c>
      <c r="K13" s="17">
        <f t="shared" si="1"/>
        <v>0</v>
      </c>
      <c r="N13"/>
    </row>
    <row r="14" spans="2:14" ht="15" x14ac:dyDescent="0.25">
      <c r="B14" s="10"/>
      <c r="C14" s="11" t="s">
        <v>21</v>
      </c>
      <c r="D14" s="12">
        <v>5648708.6799999997</v>
      </c>
      <c r="E14" s="13">
        <v>3530348.85</v>
      </c>
      <c r="F14" s="14">
        <f t="shared" si="2"/>
        <v>9179057.5299999993</v>
      </c>
      <c r="G14" s="15">
        <v>9179057.5299999993</v>
      </c>
      <c r="H14" s="16">
        <v>9179057.5299999993</v>
      </c>
      <c r="I14" s="13">
        <v>9179057.5299999993</v>
      </c>
      <c r="J14" s="13">
        <v>9179057.5299999993</v>
      </c>
      <c r="K14" s="17">
        <f t="shared" si="1"/>
        <v>0</v>
      </c>
      <c r="N14"/>
    </row>
    <row r="15" spans="2:14" ht="15" x14ac:dyDescent="0.25">
      <c r="B15" s="10"/>
      <c r="C15" s="11" t="s">
        <v>22</v>
      </c>
      <c r="D15" s="12">
        <v>6094367.7800000003</v>
      </c>
      <c r="E15" s="13">
        <v>3272450.88</v>
      </c>
      <c r="F15" s="14">
        <f t="shared" si="2"/>
        <v>9366818.6600000001</v>
      </c>
      <c r="G15" s="15">
        <v>9366818.6600000001</v>
      </c>
      <c r="H15" s="16">
        <v>9366818.6600000001</v>
      </c>
      <c r="I15" s="13">
        <v>9366818.6600000001</v>
      </c>
      <c r="J15" s="13">
        <v>9366818.6600000001</v>
      </c>
      <c r="K15" s="17">
        <f t="shared" si="1"/>
        <v>0</v>
      </c>
      <c r="N15"/>
    </row>
    <row r="16" spans="2:14" ht="15" x14ac:dyDescent="0.25">
      <c r="B16" s="10"/>
      <c r="C16" s="11" t="s">
        <v>23</v>
      </c>
      <c r="D16" s="12">
        <v>0</v>
      </c>
      <c r="E16" s="12">
        <v>0</v>
      </c>
      <c r="F16" s="14">
        <f t="shared" si="2"/>
        <v>0</v>
      </c>
      <c r="G16" s="12">
        <v>0</v>
      </c>
      <c r="H16" s="12">
        <v>0</v>
      </c>
      <c r="I16" s="14">
        <v>0</v>
      </c>
      <c r="J16" s="14">
        <v>0</v>
      </c>
      <c r="K16" s="17">
        <f t="shared" si="1"/>
        <v>0</v>
      </c>
      <c r="N16"/>
    </row>
    <row r="17" spans="2:14" ht="15" x14ac:dyDescent="0.25">
      <c r="B17" s="10"/>
      <c r="C17" s="11" t="s">
        <v>24</v>
      </c>
      <c r="D17" s="12">
        <v>0</v>
      </c>
      <c r="E17" s="12">
        <v>0</v>
      </c>
      <c r="F17" s="14">
        <f t="shared" si="2"/>
        <v>0</v>
      </c>
      <c r="G17" s="12">
        <v>0</v>
      </c>
      <c r="H17" s="12">
        <v>0</v>
      </c>
      <c r="I17" s="14">
        <v>0</v>
      </c>
      <c r="J17" s="14">
        <v>0</v>
      </c>
      <c r="K17" s="17">
        <f t="shared" si="1"/>
        <v>0</v>
      </c>
      <c r="N17"/>
    </row>
    <row r="18" spans="2:14" ht="15" x14ac:dyDescent="0.25">
      <c r="B18" s="43" t="s">
        <v>25</v>
      </c>
      <c r="C18" s="44"/>
      <c r="D18" s="18">
        <f>SUM(D19:D27)</f>
        <v>3994798.24</v>
      </c>
      <c r="E18" s="18">
        <f t="shared" ref="E18:J18" si="3">SUM(E19:E27)</f>
        <v>2650791.64</v>
      </c>
      <c r="F18" s="19">
        <f>SUM(F19:F27)</f>
        <v>6645589.8800000008</v>
      </c>
      <c r="G18" s="18">
        <f t="shared" si="3"/>
        <v>6379849.8099999996</v>
      </c>
      <c r="H18" s="18">
        <f t="shared" si="3"/>
        <v>6379849.8099999996</v>
      </c>
      <c r="I18" s="19">
        <f t="shared" si="3"/>
        <v>6379849.8099999996</v>
      </c>
      <c r="J18" s="19">
        <f t="shared" si="3"/>
        <v>6379849.8099999996</v>
      </c>
      <c r="K18" s="19">
        <f>SUM(K19:K27)</f>
        <v>265740.07000000059</v>
      </c>
      <c r="N18"/>
    </row>
    <row r="19" spans="2:14" ht="15" x14ac:dyDescent="0.25">
      <c r="B19" s="10"/>
      <c r="C19" s="11" t="s">
        <v>26</v>
      </c>
      <c r="D19" s="12">
        <v>1706789.1</v>
      </c>
      <c r="E19" s="20">
        <v>562850.26</v>
      </c>
      <c r="F19" s="13">
        <f>+D19+E19</f>
        <v>2269639.3600000003</v>
      </c>
      <c r="G19" s="21">
        <v>2201084.7599999998</v>
      </c>
      <c r="H19" s="16">
        <v>2201084.7599999998</v>
      </c>
      <c r="I19" s="13">
        <v>2201084.7599999998</v>
      </c>
      <c r="J19" s="13">
        <v>2201084.7599999998</v>
      </c>
      <c r="K19" s="17">
        <f t="shared" si="1"/>
        <v>68554.600000000559</v>
      </c>
      <c r="N19"/>
    </row>
    <row r="20" spans="2:14" ht="15" x14ac:dyDescent="0.25">
      <c r="B20" s="10"/>
      <c r="C20" s="11" t="s">
        <v>27</v>
      </c>
      <c r="D20" s="12">
        <v>130000</v>
      </c>
      <c r="E20" s="20">
        <v>379002.59</v>
      </c>
      <c r="F20" s="13">
        <f t="shared" ref="F20:F27" si="4">+D20+E20</f>
        <v>509002.59</v>
      </c>
      <c r="G20" s="21">
        <v>509002.59</v>
      </c>
      <c r="H20" s="16">
        <v>509002.59</v>
      </c>
      <c r="I20" s="13">
        <v>509002.59</v>
      </c>
      <c r="J20" s="13">
        <v>509002.59</v>
      </c>
      <c r="K20" s="17">
        <f t="shared" si="1"/>
        <v>0</v>
      </c>
      <c r="N20"/>
    </row>
    <row r="21" spans="2:14" ht="15" x14ac:dyDescent="0.25">
      <c r="B21" s="10"/>
      <c r="C21" s="11" t="s">
        <v>28</v>
      </c>
      <c r="D21" s="12">
        <v>0</v>
      </c>
      <c r="E21" s="20">
        <v>0</v>
      </c>
      <c r="F21" s="13">
        <f t="shared" si="4"/>
        <v>0</v>
      </c>
      <c r="G21" s="21">
        <v>0</v>
      </c>
      <c r="H21" s="16">
        <v>0</v>
      </c>
      <c r="I21" s="13">
        <v>0</v>
      </c>
      <c r="J21" s="13">
        <v>0</v>
      </c>
      <c r="K21" s="17">
        <f t="shared" si="1"/>
        <v>0</v>
      </c>
      <c r="N21"/>
    </row>
    <row r="22" spans="2:14" ht="15" x14ac:dyDescent="0.25">
      <c r="B22" s="10"/>
      <c r="C22" s="11" t="s">
        <v>29</v>
      </c>
      <c r="D22" s="12">
        <v>972419.14</v>
      </c>
      <c r="E22" s="20">
        <v>341596.52</v>
      </c>
      <c r="F22" s="13">
        <f t="shared" si="4"/>
        <v>1314015.6600000001</v>
      </c>
      <c r="G22" s="21">
        <v>1314015.6599999999</v>
      </c>
      <c r="H22" s="16">
        <v>1314015.6599999999</v>
      </c>
      <c r="I22" s="13">
        <v>1314015.6599999999</v>
      </c>
      <c r="J22" s="13">
        <v>1314015.6599999999</v>
      </c>
      <c r="K22" s="17">
        <f t="shared" si="1"/>
        <v>0</v>
      </c>
      <c r="N22"/>
    </row>
    <row r="23" spans="2:14" ht="15" x14ac:dyDescent="0.25">
      <c r="B23" s="10"/>
      <c r="C23" s="11" t="s">
        <v>30</v>
      </c>
      <c r="D23" s="12">
        <v>208000</v>
      </c>
      <c r="E23" s="20">
        <v>668343.41</v>
      </c>
      <c r="F23" s="13">
        <f t="shared" si="4"/>
        <v>876343.41</v>
      </c>
      <c r="G23" s="21">
        <v>761343.41</v>
      </c>
      <c r="H23" s="16">
        <v>761343.41</v>
      </c>
      <c r="I23" s="13">
        <v>761343.41</v>
      </c>
      <c r="J23" s="13">
        <v>761343.41</v>
      </c>
      <c r="K23" s="17">
        <f t="shared" si="1"/>
        <v>115000</v>
      </c>
      <c r="N23"/>
    </row>
    <row r="24" spans="2:14" ht="15" x14ac:dyDescent="0.25">
      <c r="B24" s="10"/>
      <c r="C24" s="11" t="s">
        <v>31</v>
      </c>
      <c r="D24" s="12">
        <v>446314.37</v>
      </c>
      <c r="E24" s="20">
        <v>413881.27</v>
      </c>
      <c r="F24" s="13">
        <f t="shared" si="4"/>
        <v>860195.64</v>
      </c>
      <c r="G24" s="21">
        <v>857946.98</v>
      </c>
      <c r="H24" s="16">
        <v>857946.98</v>
      </c>
      <c r="I24" s="13">
        <v>857946.98</v>
      </c>
      <c r="J24" s="13">
        <v>857946.98</v>
      </c>
      <c r="K24" s="17">
        <f t="shared" si="1"/>
        <v>2248.6600000000326</v>
      </c>
      <c r="N24"/>
    </row>
    <row r="25" spans="2:14" ht="15" x14ac:dyDescent="0.25">
      <c r="B25" s="10"/>
      <c r="C25" s="11" t="s">
        <v>32</v>
      </c>
      <c r="D25" s="12">
        <v>141275.63</v>
      </c>
      <c r="E25" s="20">
        <v>20789.86</v>
      </c>
      <c r="F25" s="13">
        <f t="shared" si="4"/>
        <v>162065.49</v>
      </c>
      <c r="G25" s="21">
        <v>143089.06</v>
      </c>
      <c r="H25" s="16">
        <v>143089.06</v>
      </c>
      <c r="I25" s="13">
        <v>143089.06</v>
      </c>
      <c r="J25" s="13">
        <v>143089.06</v>
      </c>
      <c r="K25" s="17">
        <f t="shared" si="1"/>
        <v>18976.429999999993</v>
      </c>
      <c r="N25"/>
    </row>
    <row r="26" spans="2:14" ht="15" x14ac:dyDescent="0.25">
      <c r="B26" s="10"/>
      <c r="C26" s="11" t="s">
        <v>33</v>
      </c>
      <c r="D26" s="12">
        <v>0</v>
      </c>
      <c r="E26" s="20">
        <v>0</v>
      </c>
      <c r="F26" s="13">
        <f t="shared" si="4"/>
        <v>0</v>
      </c>
      <c r="G26" s="21">
        <v>0</v>
      </c>
      <c r="H26" s="16">
        <v>0</v>
      </c>
      <c r="I26" s="13">
        <v>0</v>
      </c>
      <c r="J26" s="13">
        <v>0</v>
      </c>
      <c r="K26" s="17">
        <f t="shared" si="1"/>
        <v>0</v>
      </c>
      <c r="N26"/>
    </row>
    <row r="27" spans="2:14" ht="15" x14ac:dyDescent="0.25">
      <c r="B27" s="10"/>
      <c r="C27" s="11" t="s">
        <v>34</v>
      </c>
      <c r="D27" s="12">
        <v>390000</v>
      </c>
      <c r="E27" s="20">
        <v>264327.73</v>
      </c>
      <c r="F27" s="13">
        <f t="shared" si="4"/>
        <v>654327.73</v>
      </c>
      <c r="G27" s="21">
        <v>593367.35</v>
      </c>
      <c r="H27" s="16">
        <v>593367.35</v>
      </c>
      <c r="I27" s="13">
        <v>593367.35</v>
      </c>
      <c r="J27" s="13">
        <v>593367.35</v>
      </c>
      <c r="K27" s="17">
        <f t="shared" si="1"/>
        <v>60960.380000000005</v>
      </c>
      <c r="N27"/>
    </row>
    <row r="28" spans="2:14" ht="15" x14ac:dyDescent="0.25">
      <c r="B28" s="43" t="s">
        <v>35</v>
      </c>
      <c r="C28" s="44"/>
      <c r="D28" s="18">
        <f>SUM(D29:D37)</f>
        <v>13718890.750000002</v>
      </c>
      <c r="E28" s="18">
        <f t="shared" ref="E28:K28" si="5">SUM(E29:E37)</f>
        <v>15397016.68</v>
      </c>
      <c r="F28" s="19">
        <f t="shared" si="5"/>
        <v>29115907.43</v>
      </c>
      <c r="G28" s="18">
        <f t="shared" si="5"/>
        <v>29044936.489999998</v>
      </c>
      <c r="H28" s="18">
        <f t="shared" si="5"/>
        <v>29044936.489999998</v>
      </c>
      <c r="I28" s="19">
        <f t="shared" si="5"/>
        <v>29044936.489999998</v>
      </c>
      <c r="J28" s="19">
        <f t="shared" si="5"/>
        <v>29044936.489999998</v>
      </c>
      <c r="K28" s="19">
        <f t="shared" si="5"/>
        <v>70970.940000000177</v>
      </c>
      <c r="N28"/>
    </row>
    <row r="29" spans="2:14" ht="15" x14ac:dyDescent="0.25">
      <c r="B29" s="10"/>
      <c r="C29" s="11" t="s">
        <v>36</v>
      </c>
      <c r="D29" s="12">
        <v>1121000</v>
      </c>
      <c r="E29" s="13">
        <v>1747300.25</v>
      </c>
      <c r="F29" s="14">
        <f t="shared" ref="F29:F44" si="6">+D29+E29</f>
        <v>2868300.25</v>
      </c>
      <c r="G29" s="15">
        <v>2868300.25</v>
      </c>
      <c r="H29" s="16">
        <v>2868300.25</v>
      </c>
      <c r="I29" s="13">
        <v>2868300.25</v>
      </c>
      <c r="J29" s="13">
        <v>2868300.25</v>
      </c>
      <c r="K29" s="17">
        <f t="shared" si="1"/>
        <v>0</v>
      </c>
      <c r="N29"/>
    </row>
    <row r="30" spans="2:14" ht="15" x14ac:dyDescent="0.25">
      <c r="B30" s="10"/>
      <c r="C30" s="11" t="s">
        <v>37</v>
      </c>
      <c r="D30" s="12">
        <v>1575000</v>
      </c>
      <c r="E30" s="13">
        <v>87532.84</v>
      </c>
      <c r="F30" s="14">
        <f t="shared" si="6"/>
        <v>1662532.84</v>
      </c>
      <c r="G30" s="15">
        <v>1647532.84</v>
      </c>
      <c r="H30" s="16">
        <v>1647532.84</v>
      </c>
      <c r="I30" s="13">
        <v>1647532.84</v>
      </c>
      <c r="J30" s="13">
        <v>1647532.84</v>
      </c>
      <c r="K30" s="17">
        <f t="shared" si="1"/>
        <v>15000</v>
      </c>
      <c r="N30"/>
    </row>
    <row r="31" spans="2:14" ht="15" x14ac:dyDescent="0.25">
      <c r="B31" s="10"/>
      <c r="C31" s="11" t="s">
        <v>38</v>
      </c>
      <c r="D31" s="12">
        <v>3218440.91</v>
      </c>
      <c r="E31" s="13">
        <v>1003497.46</v>
      </c>
      <c r="F31" s="14">
        <f t="shared" si="6"/>
        <v>4221938.37</v>
      </c>
      <c r="G31" s="15">
        <v>4221938.37</v>
      </c>
      <c r="H31" s="16">
        <v>4221938.37</v>
      </c>
      <c r="I31" s="13">
        <v>4221938.37</v>
      </c>
      <c r="J31" s="13">
        <v>4221938.37</v>
      </c>
      <c r="K31" s="17">
        <f t="shared" si="1"/>
        <v>0</v>
      </c>
      <c r="N31"/>
    </row>
    <row r="32" spans="2:14" ht="15" x14ac:dyDescent="0.25">
      <c r="B32" s="10"/>
      <c r="C32" s="11" t="s">
        <v>39</v>
      </c>
      <c r="D32" s="12">
        <v>930000</v>
      </c>
      <c r="E32" s="13">
        <v>624001.93999999994</v>
      </c>
      <c r="F32" s="14">
        <f t="shared" si="6"/>
        <v>1554001.94</v>
      </c>
      <c r="G32" s="15">
        <v>1550790.01</v>
      </c>
      <c r="H32" s="16">
        <v>1550790.01</v>
      </c>
      <c r="I32" s="13">
        <v>1550790.01</v>
      </c>
      <c r="J32" s="13">
        <v>1550790.01</v>
      </c>
      <c r="K32" s="17">
        <f t="shared" si="1"/>
        <v>3211.9299999999348</v>
      </c>
      <c r="N32"/>
    </row>
    <row r="33" spans="2:14" ht="15" x14ac:dyDescent="0.25">
      <c r="B33" s="10"/>
      <c r="C33" s="11" t="s">
        <v>40</v>
      </c>
      <c r="D33" s="12">
        <v>3766790.07</v>
      </c>
      <c r="E33" s="13">
        <v>5550519.1900000004</v>
      </c>
      <c r="F33" s="14">
        <f t="shared" si="6"/>
        <v>9317309.2599999998</v>
      </c>
      <c r="G33" s="15">
        <v>9314509.2599999998</v>
      </c>
      <c r="H33" s="16">
        <v>9314509.2599999998</v>
      </c>
      <c r="I33" s="13">
        <v>9314509.2599999998</v>
      </c>
      <c r="J33" s="13">
        <v>9314509.2599999998</v>
      </c>
      <c r="K33" s="17">
        <f t="shared" si="1"/>
        <v>2800</v>
      </c>
      <c r="N33"/>
    </row>
    <row r="34" spans="2:14" ht="15" x14ac:dyDescent="0.25">
      <c r="B34" s="10"/>
      <c r="C34" s="11" t="s">
        <v>41</v>
      </c>
      <c r="D34" s="12">
        <v>320000</v>
      </c>
      <c r="E34" s="13">
        <v>228787.56</v>
      </c>
      <c r="F34" s="14">
        <f t="shared" si="6"/>
        <v>548787.56000000006</v>
      </c>
      <c r="G34" s="15">
        <v>548787.56000000006</v>
      </c>
      <c r="H34" s="16">
        <v>548787.56000000006</v>
      </c>
      <c r="I34" s="13">
        <v>548787.56000000006</v>
      </c>
      <c r="J34" s="13">
        <v>548787.56000000006</v>
      </c>
      <c r="K34" s="17">
        <f t="shared" si="1"/>
        <v>0</v>
      </c>
      <c r="N34"/>
    </row>
    <row r="35" spans="2:14" ht="15" x14ac:dyDescent="0.25">
      <c r="B35" s="10"/>
      <c r="C35" s="11" t="s">
        <v>42</v>
      </c>
      <c r="D35" s="12">
        <v>318227</v>
      </c>
      <c r="E35" s="13">
        <v>1008893.2</v>
      </c>
      <c r="F35" s="14">
        <f t="shared" si="6"/>
        <v>1327120.2</v>
      </c>
      <c r="G35" s="15">
        <v>1319660.58</v>
      </c>
      <c r="H35" s="16">
        <v>1319660.58</v>
      </c>
      <c r="I35" s="13">
        <v>1319660.58</v>
      </c>
      <c r="J35" s="13">
        <v>1319660.58</v>
      </c>
      <c r="K35" s="17">
        <f t="shared" si="1"/>
        <v>7459.6199999998789</v>
      </c>
      <c r="N35"/>
    </row>
    <row r="36" spans="2:14" ht="15" x14ac:dyDescent="0.25">
      <c r="B36" s="10"/>
      <c r="C36" s="11" t="s">
        <v>43</v>
      </c>
      <c r="D36" s="12">
        <v>1851840.71</v>
      </c>
      <c r="E36" s="13">
        <v>3938025.16</v>
      </c>
      <c r="F36" s="14">
        <f t="shared" si="6"/>
        <v>5789865.8700000001</v>
      </c>
      <c r="G36" s="15">
        <v>5757762.1699999999</v>
      </c>
      <c r="H36" s="16">
        <v>5757762.1699999999</v>
      </c>
      <c r="I36" s="13">
        <v>5757762.1699999999</v>
      </c>
      <c r="J36" s="13">
        <v>5757762.1699999999</v>
      </c>
      <c r="K36" s="17">
        <f t="shared" si="1"/>
        <v>32103.700000000186</v>
      </c>
      <c r="N36"/>
    </row>
    <row r="37" spans="2:14" ht="15" x14ac:dyDescent="0.25">
      <c r="B37" s="10"/>
      <c r="C37" s="11" t="s">
        <v>44</v>
      </c>
      <c r="D37" s="12">
        <v>617592.06000000006</v>
      </c>
      <c r="E37" s="13">
        <v>1208459.08</v>
      </c>
      <c r="F37" s="14">
        <f t="shared" si="6"/>
        <v>1826051.1400000001</v>
      </c>
      <c r="G37" s="15">
        <v>1815655.45</v>
      </c>
      <c r="H37" s="16">
        <v>1815655.45</v>
      </c>
      <c r="I37" s="16">
        <v>1815655.45</v>
      </c>
      <c r="J37" s="13">
        <v>1815655.45</v>
      </c>
      <c r="K37" s="17">
        <f t="shared" si="1"/>
        <v>10395.690000000177</v>
      </c>
      <c r="N37"/>
    </row>
    <row r="38" spans="2:14" ht="15" x14ac:dyDescent="0.25">
      <c r="B38" s="43" t="s">
        <v>45</v>
      </c>
      <c r="C38" s="44"/>
      <c r="D38" s="18">
        <f>SUM(D39:D39)</f>
        <v>2600000</v>
      </c>
      <c r="E38" s="19">
        <f t="shared" ref="E38:K38" si="7">SUM(E39:E39)</f>
        <v>1587881.75</v>
      </c>
      <c r="F38" s="19">
        <f t="shared" si="7"/>
        <v>4187881.75</v>
      </c>
      <c r="G38" s="18">
        <f t="shared" si="7"/>
        <v>3821154.47</v>
      </c>
      <c r="H38" s="18">
        <f t="shared" si="7"/>
        <v>3821154.47</v>
      </c>
      <c r="I38" s="19">
        <f t="shared" si="7"/>
        <v>3821154.47</v>
      </c>
      <c r="J38" s="19">
        <f t="shared" si="7"/>
        <v>3821154.47</v>
      </c>
      <c r="K38" s="19">
        <f t="shared" si="7"/>
        <v>366727.2799999998</v>
      </c>
      <c r="L38" s="22"/>
      <c r="M38" s="23"/>
      <c r="N38"/>
    </row>
    <row r="39" spans="2:14" ht="15" x14ac:dyDescent="0.25">
      <c r="B39" s="10"/>
      <c r="C39" s="24" t="s">
        <v>46</v>
      </c>
      <c r="D39" s="12">
        <v>2600000</v>
      </c>
      <c r="E39" s="13">
        <v>1587881.75</v>
      </c>
      <c r="F39" s="14">
        <f t="shared" si="6"/>
        <v>4187881.75</v>
      </c>
      <c r="G39" s="15">
        <v>3821154.47</v>
      </c>
      <c r="H39" s="16">
        <v>3821154.47</v>
      </c>
      <c r="I39" s="13">
        <v>3821154.47</v>
      </c>
      <c r="J39" s="13">
        <v>3821154.47</v>
      </c>
      <c r="K39" s="17">
        <f t="shared" si="1"/>
        <v>366727.2799999998</v>
      </c>
      <c r="N39"/>
    </row>
    <row r="40" spans="2:14" ht="15" x14ac:dyDescent="0.25">
      <c r="B40" s="43" t="s">
        <v>47</v>
      </c>
      <c r="C40" s="44"/>
      <c r="D40" s="18">
        <f>SUM(D41:D44)</f>
        <v>3120000</v>
      </c>
      <c r="E40" s="19">
        <f>SUM(E41:E44)</f>
        <v>3878313.5700000003</v>
      </c>
      <c r="F40" s="19">
        <f t="shared" si="6"/>
        <v>6998313.5700000003</v>
      </c>
      <c r="G40" s="18">
        <f>SUM(G41:G44)</f>
        <v>6488313.5700000003</v>
      </c>
      <c r="H40" s="18">
        <f>SUM(H41:H44)</f>
        <v>6488313.5700000003</v>
      </c>
      <c r="I40" s="19">
        <f>SUM(I41:I44)</f>
        <v>6488313.5700000003</v>
      </c>
      <c r="J40" s="19">
        <f>SUM(J41:J44)</f>
        <v>6488313.5700000003</v>
      </c>
      <c r="K40" s="19">
        <f t="shared" si="1"/>
        <v>510000</v>
      </c>
      <c r="N40"/>
    </row>
    <row r="41" spans="2:14" ht="15" x14ac:dyDescent="0.25">
      <c r="B41" s="10"/>
      <c r="C41" s="11" t="s">
        <v>48</v>
      </c>
      <c r="D41" s="12">
        <v>2400000</v>
      </c>
      <c r="E41" s="13">
        <v>928575.4</v>
      </c>
      <c r="F41" s="14">
        <f t="shared" si="6"/>
        <v>3328575.4</v>
      </c>
      <c r="G41" s="15">
        <v>2908575.4</v>
      </c>
      <c r="H41" s="16">
        <v>2908575.4</v>
      </c>
      <c r="I41" s="13">
        <v>2908575.4</v>
      </c>
      <c r="J41" s="13">
        <v>2908575.4</v>
      </c>
      <c r="K41" s="17">
        <f t="shared" si="1"/>
        <v>420000</v>
      </c>
      <c r="N41"/>
    </row>
    <row r="42" spans="2:14" ht="15" x14ac:dyDescent="0.25">
      <c r="B42" s="10"/>
      <c r="C42" s="11" t="s">
        <v>49</v>
      </c>
      <c r="D42" s="12">
        <v>500000</v>
      </c>
      <c r="E42" s="13">
        <v>578525.91</v>
      </c>
      <c r="F42" s="14">
        <f t="shared" si="6"/>
        <v>1078525.9100000001</v>
      </c>
      <c r="G42" s="15">
        <v>988525.91</v>
      </c>
      <c r="H42" s="16">
        <v>988525.91</v>
      </c>
      <c r="I42" s="13">
        <v>988525.91</v>
      </c>
      <c r="J42" s="13">
        <v>988525.91</v>
      </c>
      <c r="K42" s="17">
        <f t="shared" si="1"/>
        <v>90000.000000000116</v>
      </c>
      <c r="N42"/>
    </row>
    <row r="43" spans="2:14" ht="15" x14ac:dyDescent="0.25">
      <c r="B43" s="10"/>
      <c r="C43" s="11" t="s">
        <v>50</v>
      </c>
      <c r="D43" s="12">
        <v>0</v>
      </c>
      <c r="E43" s="13">
        <v>1289651.05</v>
      </c>
      <c r="F43" s="14">
        <f t="shared" si="6"/>
        <v>1289651.05</v>
      </c>
      <c r="G43" s="15">
        <v>1289651.05</v>
      </c>
      <c r="H43" s="16">
        <v>1289651.05</v>
      </c>
      <c r="I43" s="13">
        <v>1289651.05</v>
      </c>
      <c r="J43" s="13">
        <v>1289651.05</v>
      </c>
      <c r="K43" s="17">
        <f t="shared" si="1"/>
        <v>0</v>
      </c>
      <c r="N43"/>
    </row>
    <row r="44" spans="2:14" ht="15" x14ac:dyDescent="0.25">
      <c r="B44" s="10"/>
      <c r="C44" s="11" t="s">
        <v>51</v>
      </c>
      <c r="D44" s="12">
        <v>220000</v>
      </c>
      <c r="E44" s="13">
        <v>1081561.21</v>
      </c>
      <c r="F44" s="14">
        <f t="shared" si="6"/>
        <v>1301561.21</v>
      </c>
      <c r="G44" s="15">
        <v>1301561.21</v>
      </c>
      <c r="H44" s="16">
        <v>1301561.21</v>
      </c>
      <c r="I44" s="13">
        <v>1301561.21</v>
      </c>
      <c r="J44" s="13">
        <v>1301561.21</v>
      </c>
      <c r="K44" s="17">
        <f>+F44-H44</f>
        <v>0</v>
      </c>
      <c r="N44"/>
    </row>
    <row r="45" spans="2:14" ht="15" x14ac:dyDescent="0.25">
      <c r="B45" s="43" t="s">
        <v>52</v>
      </c>
      <c r="C45" s="44"/>
      <c r="D45" s="25">
        <f>+D46</f>
        <v>0</v>
      </c>
      <c r="E45" s="26">
        <f t="shared" ref="E45:K45" si="8">+E46</f>
        <v>13550163.65</v>
      </c>
      <c r="F45" s="26">
        <f t="shared" si="8"/>
        <v>13550163.65</v>
      </c>
      <c r="G45" s="25">
        <f t="shared" si="8"/>
        <v>13550163.65</v>
      </c>
      <c r="H45" s="25">
        <f t="shared" si="8"/>
        <v>13550163.65</v>
      </c>
      <c r="I45" s="26">
        <f t="shared" si="8"/>
        <v>13550163.65</v>
      </c>
      <c r="J45" s="26">
        <f t="shared" si="8"/>
        <v>13550163.65</v>
      </c>
      <c r="K45" s="26">
        <f t="shared" si="8"/>
        <v>0</v>
      </c>
      <c r="N45"/>
    </row>
    <row r="46" spans="2:14" ht="12.75" customHeight="1" x14ac:dyDescent="0.25">
      <c r="B46" s="10"/>
      <c r="C46" s="11" t="s">
        <v>53</v>
      </c>
      <c r="D46" s="12">
        <v>0</v>
      </c>
      <c r="E46" s="13">
        <v>13550163.65</v>
      </c>
      <c r="F46" s="14">
        <f>+D46+E46</f>
        <v>13550163.65</v>
      </c>
      <c r="G46" s="15">
        <v>13550163.65</v>
      </c>
      <c r="H46" s="16">
        <v>13550163.65</v>
      </c>
      <c r="I46" s="13">
        <v>13550163.65</v>
      </c>
      <c r="J46" s="13">
        <v>13550163.65</v>
      </c>
      <c r="K46" s="17">
        <f>+F46-H46</f>
        <v>0</v>
      </c>
      <c r="N46"/>
    </row>
    <row r="47" spans="2:14" ht="15" x14ac:dyDescent="0.25">
      <c r="B47" s="43" t="s">
        <v>54</v>
      </c>
      <c r="C47" s="44"/>
      <c r="D47" s="25">
        <f>+D48</f>
        <v>0</v>
      </c>
      <c r="E47" s="26">
        <f t="shared" ref="E47:K47" si="9">+E48</f>
        <v>85131.75</v>
      </c>
      <c r="F47" s="26">
        <f t="shared" si="9"/>
        <v>85131.75</v>
      </c>
      <c r="G47" s="27">
        <f t="shared" si="9"/>
        <v>0</v>
      </c>
      <c r="H47" s="25">
        <f t="shared" si="9"/>
        <v>0</v>
      </c>
      <c r="I47" s="26">
        <f t="shared" si="9"/>
        <v>0</v>
      </c>
      <c r="J47" s="26">
        <f t="shared" si="9"/>
        <v>0</v>
      </c>
      <c r="K47" s="26">
        <f t="shared" si="9"/>
        <v>85131.75</v>
      </c>
      <c r="N47"/>
    </row>
    <row r="48" spans="2:14" x14ac:dyDescent="0.2">
      <c r="B48" s="10"/>
      <c r="C48" s="11" t="s">
        <v>55</v>
      </c>
      <c r="D48" s="28">
        <v>0</v>
      </c>
      <c r="E48" s="15">
        <v>85131.75</v>
      </c>
      <c r="F48" s="29">
        <f>+D48+E48</f>
        <v>85131.75</v>
      </c>
      <c r="G48" s="30">
        <v>0</v>
      </c>
      <c r="H48" s="28">
        <v>0</v>
      </c>
      <c r="I48" s="28">
        <v>0</v>
      </c>
      <c r="J48" s="29">
        <v>0</v>
      </c>
      <c r="K48" s="29">
        <f>+F48-H48</f>
        <v>85131.75</v>
      </c>
    </row>
    <row r="49" spans="1:13" s="36" customFormat="1" x14ac:dyDescent="0.2">
      <c r="A49" s="31"/>
      <c r="B49" s="32"/>
      <c r="C49" s="33" t="s">
        <v>56</v>
      </c>
      <c r="D49" s="34">
        <f>+D10+D18+D28+D38+D40+D47+D45</f>
        <v>73375168.350000009</v>
      </c>
      <c r="E49" s="34">
        <f>+E10+E18+E28+E38+E40+E47+E45</f>
        <v>71065926.670000002</v>
      </c>
      <c r="F49" s="34">
        <f>+F10+F18+F28+F38+F40+F47+F45</f>
        <v>144441095.01999998</v>
      </c>
      <c r="G49" s="35">
        <f t="shared" ref="G49:K49" si="10">+G10+G18+G28+G38+G40+G47+G45</f>
        <v>143142524.97999999</v>
      </c>
      <c r="H49" s="35">
        <f t="shared" si="10"/>
        <v>143142524.97999999</v>
      </c>
      <c r="I49" s="35">
        <f t="shared" si="10"/>
        <v>143142524.97999999</v>
      </c>
      <c r="J49" s="34">
        <f t="shared" si="10"/>
        <v>143142524.97999999</v>
      </c>
      <c r="K49" s="34">
        <f t="shared" si="10"/>
        <v>1298570.0400000005</v>
      </c>
      <c r="L49" s="31"/>
    </row>
    <row r="51" spans="1:13" x14ac:dyDescent="0.2">
      <c r="B51" s="37" t="s">
        <v>57</v>
      </c>
      <c r="F51" s="38"/>
      <c r="G51" s="38"/>
      <c r="H51" s="38"/>
      <c r="I51" s="38"/>
      <c r="J51" s="38"/>
      <c r="K51" s="38"/>
    </row>
    <row r="52" spans="1:13" ht="15" x14ac:dyDescent="0.25">
      <c r="D52" s="39"/>
      <c r="E52" s="39"/>
      <c r="F52" s="39"/>
      <c r="G52" s="39"/>
      <c r="H52" s="39"/>
      <c r="I52" s="39"/>
      <c r="J52" s="39"/>
      <c r="K52" s="39"/>
    </row>
    <row r="53" spans="1:13" ht="15" x14ac:dyDescent="0.25">
      <c r="D53" s="39"/>
      <c r="E53" s="39"/>
      <c r="F53" s="39"/>
      <c r="G53" s="39"/>
      <c r="H53" s="39"/>
      <c r="I53" s="39"/>
      <c r="J53" s="39"/>
      <c r="K53" s="39"/>
    </row>
    <row r="54" spans="1:13" x14ac:dyDescent="0.2">
      <c r="C54" s="40"/>
      <c r="F54" s="23"/>
      <c r="G54" s="40"/>
      <c r="H54" s="40"/>
      <c r="I54" s="40"/>
      <c r="J54" s="40"/>
      <c r="K54" s="23"/>
    </row>
    <row r="55" spans="1:13" x14ac:dyDescent="0.2">
      <c r="C55" s="41" t="s">
        <v>58</v>
      </c>
      <c r="F55" s="45" t="s">
        <v>59</v>
      </c>
      <c r="G55" s="45"/>
      <c r="H55" s="45"/>
      <c r="I55" s="45"/>
      <c r="J55" s="45"/>
      <c r="K55" s="45"/>
    </row>
    <row r="56" spans="1:13" ht="15" x14ac:dyDescent="0.25">
      <c r="C56" s="41" t="s">
        <v>60</v>
      </c>
      <c r="E56" s="39"/>
      <c r="F56" s="46" t="s">
        <v>61</v>
      </c>
      <c r="G56" s="46"/>
      <c r="H56" s="46"/>
      <c r="I56" s="46"/>
      <c r="J56" s="46"/>
      <c r="K56" s="46"/>
    </row>
    <row r="57" spans="1:13" ht="15" x14ac:dyDescent="0.25">
      <c r="C57" s="41"/>
      <c r="E57" s="39"/>
      <c r="F57" s="41"/>
      <c r="G57" s="41"/>
      <c r="H57" s="41"/>
      <c r="I57" s="41"/>
      <c r="J57" s="41"/>
      <c r="K57" s="41"/>
    </row>
    <row r="58" spans="1:13" ht="15" x14ac:dyDescent="0.25">
      <c r="C58" s="41"/>
      <c r="E58" s="39"/>
      <c r="F58" s="41"/>
      <c r="G58" s="41"/>
      <c r="H58" s="41"/>
      <c r="I58" s="41"/>
      <c r="J58" s="41"/>
      <c r="K58" s="41"/>
    </row>
    <row r="59" spans="1:13" ht="15" x14ac:dyDescent="0.25">
      <c r="C59" s="41"/>
      <c r="E59" s="39"/>
      <c r="F59" s="41"/>
      <c r="G59" s="41"/>
      <c r="H59" s="41"/>
      <c r="I59" s="41"/>
      <c r="J59" s="41"/>
      <c r="K59" s="41"/>
    </row>
    <row r="60" spans="1:13" ht="15" x14ac:dyDescent="0.25">
      <c r="C60" s="41"/>
      <c r="E60" s="39"/>
      <c r="F60" s="41"/>
      <c r="G60" s="41"/>
      <c r="H60" s="41"/>
      <c r="I60" s="41"/>
      <c r="J60" s="41"/>
      <c r="K60" s="41"/>
    </row>
    <row r="63" spans="1:13" x14ac:dyDescent="0.2">
      <c r="M63" s="42" t="s">
        <v>62</v>
      </c>
    </row>
    <row r="65" spans="13:13" x14ac:dyDescent="0.2">
      <c r="M65" s="42"/>
    </row>
  </sheetData>
  <mergeCells count="15">
    <mergeCell ref="B1:K1"/>
    <mergeCell ref="B2:K2"/>
    <mergeCell ref="B3:K3"/>
    <mergeCell ref="B7:C9"/>
    <mergeCell ref="D7:J7"/>
    <mergeCell ref="K7:K8"/>
    <mergeCell ref="B47:C47"/>
    <mergeCell ref="F55:K55"/>
    <mergeCell ref="F56:K56"/>
    <mergeCell ref="B10:C10"/>
    <mergeCell ref="B18:C18"/>
    <mergeCell ref="B28:C28"/>
    <mergeCell ref="B38:C38"/>
    <mergeCell ref="B40:C40"/>
    <mergeCell ref="B45:C45"/>
  </mergeCells>
  <pageMargins left="0.70866141732283472" right="0.70866141732283472" top="0.43307086614173229" bottom="0.74803149606299213" header="0.31496062992125984" footer="0.31496062992125984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2019-01-29T20:39:54Z</cp:lastPrinted>
  <dcterms:created xsi:type="dcterms:W3CDTF">2019-01-29T20:38:15Z</dcterms:created>
  <dcterms:modified xsi:type="dcterms:W3CDTF">2019-01-30T18:23:34Z</dcterms:modified>
</cp:coreProperties>
</file>