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FALTANTE DE PUBLICAR\2018\5-INFORMACION-PRESUPUESTAL\11-EAEPEC\"/>
    </mc:Choice>
  </mc:AlternateContent>
  <bookViews>
    <workbookView xWindow="0" yWindow="0" windowWidth="28800" windowHeight="12345"/>
  </bookViews>
  <sheets>
    <sheet name="COG" sheetId="1" r:id="rId1"/>
  </sheets>
  <definedNames>
    <definedName name="_xlnm.Print_Area" localSheetId="0">COG!$A$1:$M$64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H10" i="1"/>
  <c r="I10" i="1"/>
  <c r="J10" i="1"/>
  <c r="F11" i="1"/>
  <c r="K11" i="1" s="1"/>
  <c r="F12" i="1"/>
  <c r="K12" i="1"/>
  <c r="F13" i="1"/>
  <c r="K13" i="1" s="1"/>
  <c r="F14" i="1"/>
  <c r="K14" i="1"/>
  <c r="F15" i="1"/>
  <c r="K15" i="1" s="1"/>
  <c r="F16" i="1"/>
  <c r="K16" i="1"/>
  <c r="F17" i="1"/>
  <c r="K17" i="1" s="1"/>
  <c r="D18" i="1"/>
  <c r="E18" i="1"/>
  <c r="E49" i="1" s="1"/>
  <c r="G18" i="1"/>
  <c r="H18" i="1"/>
  <c r="I18" i="1"/>
  <c r="I49" i="1" s="1"/>
  <c r="J18" i="1"/>
  <c r="J49" i="1" s="1"/>
  <c r="F19" i="1"/>
  <c r="K19" i="1"/>
  <c r="K18" i="1" s="1"/>
  <c r="F20" i="1"/>
  <c r="K20" i="1" s="1"/>
  <c r="F21" i="1"/>
  <c r="K21" i="1"/>
  <c r="F22" i="1"/>
  <c r="K22" i="1" s="1"/>
  <c r="F23" i="1"/>
  <c r="K23" i="1"/>
  <c r="F24" i="1"/>
  <c r="K24" i="1" s="1"/>
  <c r="F25" i="1"/>
  <c r="K25" i="1"/>
  <c r="F26" i="1"/>
  <c r="K26" i="1" s="1"/>
  <c r="F27" i="1"/>
  <c r="K27" i="1"/>
  <c r="D28" i="1"/>
  <c r="E28" i="1"/>
  <c r="G28" i="1"/>
  <c r="H28" i="1"/>
  <c r="I28" i="1"/>
  <c r="J28" i="1"/>
  <c r="F29" i="1"/>
  <c r="K29" i="1" s="1"/>
  <c r="F30" i="1"/>
  <c r="K30" i="1"/>
  <c r="F31" i="1"/>
  <c r="K31" i="1" s="1"/>
  <c r="F32" i="1"/>
  <c r="K32" i="1"/>
  <c r="F33" i="1"/>
  <c r="K33" i="1" s="1"/>
  <c r="F34" i="1"/>
  <c r="K34" i="1"/>
  <c r="F35" i="1"/>
  <c r="K35" i="1" s="1"/>
  <c r="F36" i="1"/>
  <c r="K36" i="1"/>
  <c r="F37" i="1"/>
  <c r="K37" i="1" s="1"/>
  <c r="D38" i="1"/>
  <c r="E38" i="1"/>
  <c r="F38" i="1"/>
  <c r="G38" i="1"/>
  <c r="H38" i="1"/>
  <c r="I38" i="1"/>
  <c r="J38" i="1"/>
  <c r="F39" i="1"/>
  <c r="K39" i="1"/>
  <c r="K38" i="1" s="1"/>
  <c r="D40" i="1"/>
  <c r="F40" i="1" s="1"/>
  <c r="K40" i="1" s="1"/>
  <c r="E40" i="1"/>
  <c r="G40" i="1"/>
  <c r="H40" i="1"/>
  <c r="I40" i="1"/>
  <c r="J40" i="1"/>
  <c r="F41" i="1"/>
  <c r="K41" i="1" s="1"/>
  <c r="F42" i="1"/>
  <c r="K42" i="1"/>
  <c r="F43" i="1"/>
  <c r="K43" i="1" s="1"/>
  <c r="F44" i="1"/>
  <c r="K44" i="1"/>
  <c r="D45" i="1"/>
  <c r="E45" i="1"/>
  <c r="G45" i="1"/>
  <c r="H45" i="1"/>
  <c r="I45" i="1"/>
  <c r="J45" i="1"/>
  <c r="F46" i="1"/>
  <c r="K46" i="1" s="1"/>
  <c r="K45" i="1" s="1"/>
  <c r="D47" i="1"/>
  <c r="E47" i="1"/>
  <c r="F47" i="1"/>
  <c r="G47" i="1"/>
  <c r="H47" i="1"/>
  <c r="I47" i="1"/>
  <c r="J47" i="1"/>
  <c r="F48" i="1"/>
  <c r="K48" i="1"/>
  <c r="K47" i="1" s="1"/>
  <c r="D49" i="1"/>
  <c r="G49" i="1"/>
  <c r="H49" i="1"/>
  <c r="K28" i="1" l="1"/>
  <c r="K10" i="1"/>
  <c r="F45" i="1"/>
  <c r="F28" i="1"/>
  <c r="F10" i="1"/>
  <c r="F18" i="1"/>
  <c r="K49" i="1" l="1"/>
  <c r="F4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<sst xmlns="http://schemas.openxmlformats.org/spreadsheetml/2006/main" count="63" uniqueCount="63">
  <si>
    <t>Página 22</t>
  </si>
  <si>
    <t>SECRETARIO ADMINISTRATIVO</t>
  </si>
  <si>
    <t>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</si>
  <si>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</si>
  <si>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</si>
  <si>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</si>
  <si>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Total del Gasto</t>
  </si>
  <si>
    <t>Provisiones para contingencias y otras erogaciones especiales</t>
  </si>
  <si>
    <t>Inversiones Financieras</t>
  </si>
  <si>
    <t>Obra pública en bienes propios</t>
  </si>
  <si>
    <t>Inversión Pública</t>
  </si>
  <si>
    <t>Maquinaria, otros equipos y herramientas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</si>
  <si>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</si>
  <si>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</si>
  <si>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</si>
  <si>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</si>
  <si>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Subsidios y Subvenciones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</si>
  <si>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</si>
  <si>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</si>
  <si>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</si>
  <si>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</si>
  <si>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</si>
  <si>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</si>
  <si>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</si>
  <si>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</si>
  <si>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</si>
  <si>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</si>
  <si>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</si>
  <si>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</si>
  <si>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</si>
  <si>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</si>
  <si>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</si>
  <si>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</si>
  <si>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</si>
  <si>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</si>
  <si>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</si>
  <si>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</si>
  <si>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</si>
  <si>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</si>
  <si>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</si>
  <si>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</si>
  <si>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</si>
  <si>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</si>
  <si>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</si>
  <si>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</si>
  <si>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</si>
  <si>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</si>
  <si>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</si>
  <si>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</si>
  <si>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</si>
  <si>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</si>
  <si>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</si>
  <si>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</si>
  <si>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</si>
  <si>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</si>
  <si>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</si>
  <si>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</si>
  <si>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</si>
  <si>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UNIVERSIDAD POLITÉCNICA DE GUANAJUATO</t>
  </si>
  <si>
    <t>Ente Público:</t>
  </si>
  <si>
    <t>Del 1° de Enero al 30 de Septiembre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</si>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</sst>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2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164" fontId="4" fillId="2" borderId="5" xfId="2" applyNumberFormat="1" applyFont="1" applyFill="1" applyBorder="1" applyProtection="1">
      <protection locked="0"/>
    </xf>
    <xf numFmtId="164" fontId="4" fillId="2" borderId="6" xfId="2" applyNumberFormat="1" applyFont="1" applyFill="1" applyBorder="1" applyProtection="1">
      <protection locked="0"/>
    </xf>
    <xf numFmtId="164" fontId="4" fillId="2" borderId="1" xfId="2" applyNumberFormat="1" applyFont="1" applyFill="1" applyBorder="1" applyProtection="1">
      <protection locked="0"/>
    </xf>
    <xf numFmtId="4" fontId="6" fillId="2" borderId="5" xfId="0" applyNumberFormat="1" applyFont="1" applyFill="1" applyBorder="1"/>
    <xf numFmtId="0" fontId="4" fillId="0" borderId="0" xfId="2" applyFont="1" applyFill="1" applyBorder="1" applyProtection="1"/>
    <xf numFmtId="0" fontId="7" fillId="2" borderId="7" xfId="0" applyFont="1" applyFill="1" applyBorder="1" applyAlignment="1">
      <alignment horizontal="center" vertical="center" wrapText="1"/>
    </xf>
    <xf numFmtId="164" fontId="8" fillId="0" borderId="8" xfId="2" applyNumberFormat="1" applyFont="1" applyFill="1" applyBorder="1" applyProtection="1">
      <protection locked="0"/>
    </xf>
    <xf numFmtId="164" fontId="8" fillId="0" borderId="7" xfId="2" applyNumberFormat="1" applyFont="1" applyFill="1" applyBorder="1" applyProtection="1">
      <protection locked="0"/>
    </xf>
    <xf numFmtId="164" fontId="8" fillId="0" borderId="0" xfId="2" applyNumberFormat="1" applyFont="1" applyFill="1" applyBorder="1" applyProtection="1">
      <protection locked="0"/>
    </xf>
    <xf numFmtId="0" fontId="9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164" fontId="4" fillId="0" borderId="8" xfId="2" applyNumberFormat="1" applyFont="1" applyFill="1" applyBorder="1" applyProtection="1">
      <protection locked="0"/>
    </xf>
    <xf numFmtId="164" fontId="4" fillId="0" borderId="8" xfId="3" applyNumberFormat="1" applyFont="1" applyBorder="1" applyProtection="1">
      <protection locked="0"/>
    </xf>
    <xf numFmtId="164" fontId="4" fillId="0" borderId="7" xfId="3" applyNumberFormat="1" applyFont="1" applyBorder="1" applyProtection="1">
      <protection locked="0"/>
    </xf>
    <xf numFmtId="164" fontId="4" fillId="0" borderId="0" xfId="3" applyNumberFormat="1" applyFont="1" applyBorder="1" applyProtection="1">
      <protection locked="0"/>
    </xf>
    <xf numFmtId="164" fontId="4" fillId="0" borderId="8" xfId="3" applyNumberFormat="1" applyFont="1" applyFill="1" applyBorder="1" applyProtection="1">
      <protection locked="0"/>
    </xf>
    <xf numFmtId="164" fontId="4" fillId="0" borderId="7" xfId="3" applyNumberFormat="1" applyFont="1" applyFill="1" applyBorder="1" applyProtection="1">
      <protection locked="0"/>
    </xf>
    <xf numFmtId="43" fontId="5" fillId="0" borderId="8" xfId="1" applyFont="1" applyFill="1" applyBorder="1" applyAlignment="1">
      <alignment horizontal="right" vertical="center" wrapText="1"/>
    </xf>
    <xf numFmtId="43" fontId="5" fillId="0" borderId="7" xfId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right" vertical="center" wrapText="1"/>
    </xf>
    <xf numFmtId="43" fontId="5" fillId="0" borderId="9" xfId="1" applyFont="1" applyFill="1" applyBorder="1" applyAlignment="1">
      <alignment horizontal="right" vertical="center" wrapText="1"/>
    </xf>
    <xf numFmtId="43" fontId="5" fillId="0" borderId="10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0" fillId="2" borderId="1" xfId="0" applyNumberFormat="1" applyFont="1" applyFill="1" applyBorder="1" applyAlignment="1" applyProtection="1">
      <protection locked="0"/>
    </xf>
    <xf numFmtId="0" fontId="10" fillId="2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31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65"/>
  <sheetViews>
    <sheetView showGridLines="0" tabSelected="1" topLeftCell="A31" zoomScale="85" zoomScaleNormal="85" workbookViewId="0">
      <selection activeCell="M64" sqref="M64"/>
    </sheetView>
  </sheetViews>
  <sheetFormatPr baseColWidth="10" defaultRowHeight="12.75" x14ac:dyDescent="0.2"/>
  <cols>
    <col min="1" max="1" width="2.42578125" style="2" customWidth="1"/>
    <col min="2" max="2" width="4.5703125" style="1" customWidth="1"/>
    <col min="3" max="3" width="55" style="1" customWidth="1"/>
    <col min="4" max="4" width="15.5703125" style="1" customWidth="1"/>
    <col min="5" max="5" width="16.28515625" style="1" customWidth="1"/>
    <col min="6" max="6" width="14.7109375" style="1" customWidth="1"/>
    <col min="7" max="7" width="15.140625" style="1" customWidth="1"/>
    <col min="8" max="8" width="15" style="1" customWidth="1"/>
    <col min="9" max="10" width="14.85546875" style="1" customWidth="1"/>
    <col min="11" max="11" width="15.5703125" style="1" customWidth="1"/>
    <col min="12" max="12" width="3.7109375" style="2" customWidth="1"/>
    <col min="13" max="16384" width="11.42578125" style="1"/>
  </cols>
  <sheetData>
    <row r="1" spans="2:14" ht="14.25" customHeight="1" x14ac:dyDescent="0.2">
      <c r="B1" s="48" t="s">
        <v>62</v>
      </c>
      <c r="C1" s="48"/>
      <c r="D1" s="48"/>
      <c r="E1" s="48"/>
      <c r="F1" s="48"/>
      <c r="G1" s="48"/>
      <c r="H1" s="48"/>
      <c r="I1" s="48"/>
      <c r="J1" s="48"/>
      <c r="K1" s="48"/>
    </row>
    <row r="2" spans="2:14" ht="14.25" customHeight="1" x14ac:dyDescent="0.2">
      <c r="B2" s="48" t="s">
        <v>61</v>
      </c>
      <c r="C2" s="48"/>
      <c r="D2" s="48"/>
      <c r="E2" s="48"/>
      <c r="F2" s="48"/>
      <c r="G2" s="48"/>
      <c r="H2" s="48"/>
      <c r="I2" s="48"/>
      <c r="J2" s="48"/>
      <c r="K2" s="48"/>
    </row>
    <row r="3" spans="2:14" ht="14.25" customHeight="1" x14ac:dyDescent="0.2">
      <c r="B3" s="48" t="s">
        <v>60</v>
      </c>
      <c r="C3" s="48"/>
      <c r="D3" s="48"/>
      <c r="E3" s="48"/>
      <c r="F3" s="48"/>
      <c r="G3" s="48"/>
      <c r="H3" s="48"/>
      <c r="I3" s="48"/>
      <c r="J3" s="48"/>
      <c r="K3" s="48"/>
    </row>
    <row r="4" spans="2:14" s="2" customFormat="1" ht="6.75" customHeight="1" x14ac:dyDescent="0.2"/>
    <row r="5" spans="2:14" s="2" customFormat="1" ht="18" customHeight="1" x14ac:dyDescent="0.2">
      <c r="C5" s="47" t="s">
        <v>59</v>
      </c>
      <c r="D5" s="46" t="s">
        <v>58</v>
      </c>
      <c r="E5" s="46"/>
      <c r="F5" s="46"/>
      <c r="G5" s="46"/>
      <c r="H5" s="45"/>
      <c r="I5" s="45"/>
      <c r="J5" s="45"/>
    </row>
    <row r="6" spans="2:14" s="2" customFormat="1" ht="6.75" customHeight="1" x14ac:dyDescent="0.2"/>
    <row r="7" spans="2:14" x14ac:dyDescent="0.2">
      <c r="B7" s="43" t="s">
        <v>57</v>
      </c>
      <c r="C7" s="43"/>
      <c r="D7" s="44" t="s">
        <v>56</v>
      </c>
      <c r="E7" s="44"/>
      <c r="F7" s="44"/>
      <c r="G7" s="44"/>
      <c r="H7" s="44"/>
      <c r="I7" s="44"/>
      <c r="J7" s="44"/>
      <c r="K7" s="44" t="s">
        <v>55</v>
      </c>
    </row>
    <row r="8" spans="2:14" ht="25.5" x14ac:dyDescent="0.2">
      <c r="B8" s="43"/>
      <c r="C8" s="43"/>
      <c r="D8" s="42" t="s">
        <v>54</v>
      </c>
      <c r="E8" s="42" t="s">
        <v>53</v>
      </c>
      <c r="F8" s="42" t="s">
        <v>52</v>
      </c>
      <c r="G8" s="42" t="s">
        <v>51</v>
      </c>
      <c r="H8" s="42" t="s">
        <v>50</v>
      </c>
      <c r="I8" s="42" t="s">
        <v>49</v>
      </c>
      <c r="J8" s="42" t="s">
        <v>48</v>
      </c>
      <c r="K8" s="44"/>
    </row>
    <row r="9" spans="2:14" ht="11.25" customHeight="1" x14ac:dyDescent="0.2">
      <c r="B9" s="43"/>
      <c r="C9" s="43"/>
      <c r="D9" s="42">
        <v>1</v>
      </c>
      <c r="E9" s="42">
        <v>2</v>
      </c>
      <c r="F9" s="42" t="s">
        <v>47</v>
      </c>
      <c r="G9" s="42">
        <v>4</v>
      </c>
      <c r="H9" s="42">
        <v>5</v>
      </c>
      <c r="I9" s="42">
        <v>6</v>
      </c>
      <c r="J9" s="42">
        <v>7</v>
      </c>
      <c r="K9" s="42" t="s">
        <v>46</v>
      </c>
    </row>
    <row r="10" spans="2:14" x14ac:dyDescent="0.2">
      <c r="B10" s="28" t="s">
        <v>45</v>
      </c>
      <c r="C10" s="27"/>
      <c r="D10" s="40">
        <f>SUM(D11:D17)</f>
        <v>49941479.360000007</v>
      </c>
      <c r="E10" s="40">
        <f>SUM(E11:E17)</f>
        <v>24206547.84</v>
      </c>
      <c r="F10" s="39">
        <f>SUM(F11:F17)</f>
        <v>74148027.200000003</v>
      </c>
      <c r="G10" s="41">
        <f>SUM(G11:G17)</f>
        <v>56198327.690000005</v>
      </c>
      <c r="H10" s="40">
        <f>SUM(H11:H17)</f>
        <v>56198327.690000005</v>
      </c>
      <c r="I10" s="39">
        <f>SUM(I11:I17)</f>
        <v>56198327.690000005</v>
      </c>
      <c r="J10" s="39">
        <f>SUM(J11:J17)</f>
        <v>56198327.690000005</v>
      </c>
      <c r="K10" s="39">
        <f>SUM(K11:K17)</f>
        <v>17949699.510000002</v>
      </c>
    </row>
    <row r="11" spans="2:14" ht="15" x14ac:dyDescent="0.25">
      <c r="B11" s="23"/>
      <c r="C11" s="22" t="s">
        <v>44</v>
      </c>
      <c r="D11" s="34">
        <v>24587213.530000001</v>
      </c>
      <c r="E11" s="31">
        <v>10707786.779999999</v>
      </c>
      <c r="F11" s="33">
        <f>+D11+E11</f>
        <v>35295000.310000002</v>
      </c>
      <c r="G11" s="31">
        <v>27502327.18</v>
      </c>
      <c r="H11" s="31">
        <v>27502327.18</v>
      </c>
      <c r="I11" s="30">
        <v>27502327.18</v>
      </c>
      <c r="J11" s="30">
        <v>27502327.18</v>
      </c>
      <c r="K11" s="29">
        <f>+F11-H11</f>
        <v>7792673.1300000027</v>
      </c>
      <c r="N11"/>
    </row>
    <row r="12" spans="2:14" ht="15" x14ac:dyDescent="0.25">
      <c r="B12" s="23"/>
      <c r="C12" s="22" t="s">
        <v>43</v>
      </c>
      <c r="D12" s="34">
        <v>9889507.4600000009</v>
      </c>
      <c r="E12" s="31">
        <v>5672329.3600000003</v>
      </c>
      <c r="F12" s="33">
        <f>+D12+E12</f>
        <v>15561836.82</v>
      </c>
      <c r="G12" s="31">
        <v>15231983.58</v>
      </c>
      <c r="H12" s="31">
        <v>15231983.58</v>
      </c>
      <c r="I12" s="30">
        <v>15231983.58</v>
      </c>
      <c r="J12" s="30">
        <v>15231983.58</v>
      </c>
      <c r="K12" s="29">
        <f>+F12-H12</f>
        <v>329853.24000000022</v>
      </c>
      <c r="N12"/>
    </row>
    <row r="13" spans="2:14" ht="15" x14ac:dyDescent="0.25">
      <c r="B13" s="23"/>
      <c r="C13" s="22" t="s">
        <v>42</v>
      </c>
      <c r="D13" s="34">
        <v>3721681.91</v>
      </c>
      <c r="E13" s="31">
        <v>3040867.56</v>
      </c>
      <c r="F13" s="33">
        <f>+D13+E13</f>
        <v>6762549.4700000007</v>
      </c>
      <c r="G13" s="31">
        <v>129673.27</v>
      </c>
      <c r="H13" s="31">
        <v>129673.27</v>
      </c>
      <c r="I13" s="30">
        <v>129673.27</v>
      </c>
      <c r="J13" s="30">
        <v>129673.27</v>
      </c>
      <c r="K13" s="29">
        <f>+F13-H13</f>
        <v>6632876.2000000011</v>
      </c>
      <c r="N13"/>
    </row>
    <row r="14" spans="2:14" ht="15" x14ac:dyDescent="0.25">
      <c r="B14" s="23"/>
      <c r="C14" s="22" t="s">
        <v>41</v>
      </c>
      <c r="D14" s="34">
        <v>5648708.6799999997</v>
      </c>
      <c r="E14" s="31">
        <v>2764763.38</v>
      </c>
      <c r="F14" s="33">
        <f>+D14+E14</f>
        <v>8413472.0599999987</v>
      </c>
      <c r="G14" s="31">
        <v>6345471.2400000002</v>
      </c>
      <c r="H14" s="31">
        <v>6345471.2400000002</v>
      </c>
      <c r="I14" s="30">
        <v>6345471.2400000002</v>
      </c>
      <c r="J14" s="30">
        <v>6345471.2400000002</v>
      </c>
      <c r="K14" s="29">
        <f>+F14-H14</f>
        <v>2068000.8199999984</v>
      </c>
      <c r="N14"/>
    </row>
    <row r="15" spans="2:14" ht="15" x14ac:dyDescent="0.25">
      <c r="B15" s="23"/>
      <c r="C15" s="22" t="s">
        <v>40</v>
      </c>
      <c r="D15" s="34">
        <v>6094367.7800000003</v>
      </c>
      <c r="E15" s="31">
        <v>2020800.76</v>
      </c>
      <c r="F15" s="33">
        <f>+D15+E15</f>
        <v>8115168.54</v>
      </c>
      <c r="G15" s="31">
        <v>6988872.4199999999</v>
      </c>
      <c r="H15" s="31">
        <v>6988872.4199999999</v>
      </c>
      <c r="I15" s="30">
        <v>6988872.4199999999</v>
      </c>
      <c r="J15" s="30">
        <v>6988872.4199999999</v>
      </c>
      <c r="K15" s="29">
        <f>+F15-H15</f>
        <v>1126296.1200000001</v>
      </c>
      <c r="N15"/>
    </row>
    <row r="16" spans="2:14" ht="15" x14ac:dyDescent="0.25">
      <c r="B16" s="23"/>
      <c r="C16" s="22" t="s">
        <v>39</v>
      </c>
      <c r="D16" s="34">
        <v>0</v>
      </c>
      <c r="E16" s="34">
        <v>0</v>
      </c>
      <c r="F16" s="33">
        <f>+D16+E16</f>
        <v>0</v>
      </c>
      <c r="G16" s="34">
        <v>0</v>
      </c>
      <c r="H16" s="34">
        <v>0</v>
      </c>
      <c r="I16" s="33">
        <v>0</v>
      </c>
      <c r="J16" s="33">
        <v>0</v>
      </c>
      <c r="K16" s="29">
        <f>+F16-H16</f>
        <v>0</v>
      </c>
      <c r="N16"/>
    </row>
    <row r="17" spans="2:14" ht="15" x14ac:dyDescent="0.25">
      <c r="B17" s="23"/>
      <c r="C17" s="22" t="s">
        <v>38</v>
      </c>
      <c r="D17" s="34">
        <v>0</v>
      </c>
      <c r="E17" s="34">
        <v>0</v>
      </c>
      <c r="F17" s="33">
        <f>+D17+E17</f>
        <v>0</v>
      </c>
      <c r="G17" s="34">
        <v>0</v>
      </c>
      <c r="H17" s="34">
        <v>0</v>
      </c>
      <c r="I17" s="33">
        <v>0</v>
      </c>
      <c r="J17" s="33">
        <v>0</v>
      </c>
      <c r="K17" s="29">
        <f>+F17-H17</f>
        <v>0</v>
      </c>
      <c r="N17"/>
    </row>
    <row r="18" spans="2:14" ht="15" x14ac:dyDescent="0.25">
      <c r="B18" s="28" t="s">
        <v>37</v>
      </c>
      <c r="C18" s="27"/>
      <c r="D18" s="36">
        <f>SUM(D19:D27)</f>
        <v>3994798.24</v>
      </c>
      <c r="E18" s="36">
        <f>SUM(E19:E27)</f>
        <v>4412657.2699999996</v>
      </c>
      <c r="F18" s="35">
        <f>SUM(F19:F27)</f>
        <v>8407455.5100000016</v>
      </c>
      <c r="G18" s="36">
        <f>SUM(G19:G27)</f>
        <v>3824903.25</v>
      </c>
      <c r="H18" s="36">
        <f>SUM(H19:H27)</f>
        <v>3824903.25</v>
      </c>
      <c r="I18" s="35">
        <f>SUM(I19:I27)</f>
        <v>3824903.25</v>
      </c>
      <c r="J18" s="35">
        <f>SUM(J19:J27)</f>
        <v>3824903.25</v>
      </c>
      <c r="K18" s="35">
        <f>SUM(K19:K27)</f>
        <v>4582552.26</v>
      </c>
      <c r="N18"/>
    </row>
    <row r="19" spans="2:14" ht="15" x14ac:dyDescent="0.25">
      <c r="B19" s="23"/>
      <c r="C19" s="22" t="s">
        <v>36</v>
      </c>
      <c r="D19" s="34">
        <v>1706789.1</v>
      </c>
      <c r="E19" s="31">
        <v>854247.64</v>
      </c>
      <c r="F19" s="30">
        <f>+D19+E19</f>
        <v>2561036.7400000002</v>
      </c>
      <c r="G19" s="31">
        <v>1253845.45</v>
      </c>
      <c r="H19" s="31">
        <v>1253845.45</v>
      </c>
      <c r="I19" s="30">
        <v>1253845.45</v>
      </c>
      <c r="J19" s="30">
        <v>1253845.45</v>
      </c>
      <c r="K19" s="29">
        <f>+F19-H19</f>
        <v>1307191.2900000003</v>
      </c>
      <c r="N19"/>
    </row>
    <row r="20" spans="2:14" ht="15" x14ac:dyDescent="0.25">
      <c r="B20" s="23"/>
      <c r="C20" s="22" t="s">
        <v>35</v>
      </c>
      <c r="D20" s="34">
        <v>130000</v>
      </c>
      <c r="E20" s="31">
        <v>378954.89</v>
      </c>
      <c r="F20" s="30">
        <f>+D20+E20</f>
        <v>508954.89</v>
      </c>
      <c r="G20" s="31">
        <v>402855.55</v>
      </c>
      <c r="H20" s="31">
        <v>402855.55</v>
      </c>
      <c r="I20" s="30">
        <v>402855.55</v>
      </c>
      <c r="J20" s="30">
        <v>402855.55</v>
      </c>
      <c r="K20" s="29">
        <f>+F20-H20</f>
        <v>106099.34000000003</v>
      </c>
      <c r="N20"/>
    </row>
    <row r="21" spans="2:14" ht="15" x14ac:dyDescent="0.25">
      <c r="B21" s="23"/>
      <c r="C21" s="22" t="s">
        <v>34</v>
      </c>
      <c r="D21" s="34">
        <v>0</v>
      </c>
      <c r="E21" s="31">
        <v>0</v>
      </c>
      <c r="F21" s="30">
        <f>+D21+E21</f>
        <v>0</v>
      </c>
      <c r="G21" s="31">
        <v>0</v>
      </c>
      <c r="H21" s="31">
        <v>0</v>
      </c>
      <c r="I21" s="30">
        <v>0</v>
      </c>
      <c r="J21" s="30">
        <v>0</v>
      </c>
      <c r="K21" s="29">
        <f>+F21-H21</f>
        <v>0</v>
      </c>
      <c r="N21"/>
    </row>
    <row r="22" spans="2:14" ht="15" x14ac:dyDescent="0.25">
      <c r="B22" s="23"/>
      <c r="C22" s="22" t="s">
        <v>33</v>
      </c>
      <c r="D22" s="34">
        <v>972419.14</v>
      </c>
      <c r="E22" s="31">
        <v>631529.54</v>
      </c>
      <c r="F22" s="30">
        <f>+D22+E22</f>
        <v>1603948.6800000002</v>
      </c>
      <c r="G22" s="31">
        <v>785918.78</v>
      </c>
      <c r="H22" s="31">
        <v>785918.78</v>
      </c>
      <c r="I22" s="30">
        <v>785918.78</v>
      </c>
      <c r="J22" s="30">
        <v>785918.78</v>
      </c>
      <c r="K22" s="29">
        <f>+F22-H22</f>
        <v>818029.90000000014</v>
      </c>
      <c r="N22"/>
    </row>
    <row r="23" spans="2:14" ht="15" x14ac:dyDescent="0.25">
      <c r="B23" s="23"/>
      <c r="C23" s="22" t="s">
        <v>32</v>
      </c>
      <c r="D23" s="34">
        <v>208000</v>
      </c>
      <c r="E23" s="31">
        <v>1064978.24</v>
      </c>
      <c r="F23" s="30">
        <f>+D23+E23</f>
        <v>1272978.24</v>
      </c>
      <c r="G23" s="31">
        <v>338493.53</v>
      </c>
      <c r="H23" s="31">
        <v>338493.53</v>
      </c>
      <c r="I23" s="30">
        <v>338493.53</v>
      </c>
      <c r="J23" s="30">
        <v>338493.53</v>
      </c>
      <c r="K23" s="29">
        <f>+F23-H23</f>
        <v>934484.71</v>
      </c>
      <c r="N23"/>
    </row>
    <row r="24" spans="2:14" ht="15" x14ac:dyDescent="0.25">
      <c r="B24" s="23"/>
      <c r="C24" s="22" t="s">
        <v>31</v>
      </c>
      <c r="D24" s="34">
        <v>446314.37</v>
      </c>
      <c r="E24" s="31">
        <v>322653.33</v>
      </c>
      <c r="F24" s="30">
        <f>+D24+E24</f>
        <v>768967.7</v>
      </c>
      <c r="G24" s="31">
        <v>517507.82</v>
      </c>
      <c r="H24" s="31">
        <v>517507.82</v>
      </c>
      <c r="I24" s="30">
        <v>517507.82</v>
      </c>
      <c r="J24" s="30">
        <v>517507.82</v>
      </c>
      <c r="K24" s="29">
        <f>+F24-H24</f>
        <v>251459.87999999995</v>
      </c>
      <c r="N24"/>
    </row>
    <row r="25" spans="2:14" ht="15" x14ac:dyDescent="0.25">
      <c r="B25" s="23"/>
      <c r="C25" s="22" t="s">
        <v>30</v>
      </c>
      <c r="D25" s="34">
        <v>141275.63</v>
      </c>
      <c r="E25" s="31">
        <v>4574.2299999999996</v>
      </c>
      <c r="F25" s="30">
        <f>+D25+E25</f>
        <v>145849.86000000002</v>
      </c>
      <c r="G25" s="31">
        <v>115144.63</v>
      </c>
      <c r="H25" s="31">
        <v>115144.63</v>
      </c>
      <c r="I25" s="30">
        <v>115144.63</v>
      </c>
      <c r="J25" s="30">
        <v>115144.63</v>
      </c>
      <c r="K25" s="29">
        <f>+F25-H25</f>
        <v>30705.23000000001</v>
      </c>
      <c r="N25"/>
    </row>
    <row r="26" spans="2:14" ht="15" x14ac:dyDescent="0.25">
      <c r="B26" s="23"/>
      <c r="C26" s="22" t="s">
        <v>29</v>
      </c>
      <c r="D26" s="34">
        <v>0</v>
      </c>
      <c r="E26" s="31">
        <v>0</v>
      </c>
      <c r="F26" s="30">
        <f>+D26+E26</f>
        <v>0</v>
      </c>
      <c r="G26" s="31">
        <v>0</v>
      </c>
      <c r="H26" s="31">
        <v>0</v>
      </c>
      <c r="I26" s="30">
        <v>0</v>
      </c>
      <c r="J26" s="30">
        <v>0</v>
      </c>
      <c r="K26" s="29">
        <f>+F26-H26</f>
        <v>0</v>
      </c>
      <c r="N26"/>
    </row>
    <row r="27" spans="2:14" ht="15" x14ac:dyDescent="0.25">
      <c r="B27" s="23"/>
      <c r="C27" s="22" t="s">
        <v>28</v>
      </c>
      <c r="D27" s="34">
        <v>390000</v>
      </c>
      <c r="E27" s="31">
        <v>1155719.3999999999</v>
      </c>
      <c r="F27" s="30">
        <f>+D27+E27</f>
        <v>1545719.4</v>
      </c>
      <c r="G27" s="31">
        <v>411137.49</v>
      </c>
      <c r="H27" s="31">
        <v>411137.49</v>
      </c>
      <c r="I27" s="30">
        <v>411137.49</v>
      </c>
      <c r="J27" s="30">
        <v>411137.49</v>
      </c>
      <c r="K27" s="29">
        <f>+F27-H27</f>
        <v>1134581.9099999999</v>
      </c>
      <c r="N27"/>
    </row>
    <row r="28" spans="2:14" ht="15" x14ac:dyDescent="0.25">
      <c r="B28" s="28" t="s">
        <v>27</v>
      </c>
      <c r="C28" s="27"/>
      <c r="D28" s="36">
        <f>SUM(D29:D37)</f>
        <v>13718890.750000002</v>
      </c>
      <c r="E28" s="36">
        <f>SUM(E29:E37)</f>
        <v>13944643.950000001</v>
      </c>
      <c r="F28" s="35">
        <f>SUM(F29:F37)</f>
        <v>27663534.700000003</v>
      </c>
      <c r="G28" s="36">
        <f>SUM(G29:G37)</f>
        <v>20076123.400000002</v>
      </c>
      <c r="H28" s="36">
        <f>SUM(H29:H37)</f>
        <v>20076123.400000002</v>
      </c>
      <c r="I28" s="35">
        <f>SUM(I29:I37)</f>
        <v>20076123.400000002</v>
      </c>
      <c r="J28" s="35">
        <f>SUM(J29:J37)</f>
        <v>20076123.400000002</v>
      </c>
      <c r="K28" s="35">
        <f>SUM(K29:K37)</f>
        <v>7587411.2999999989</v>
      </c>
      <c r="N28"/>
    </row>
    <row r="29" spans="2:14" ht="15" x14ac:dyDescent="0.25">
      <c r="B29" s="23"/>
      <c r="C29" s="22" t="s">
        <v>26</v>
      </c>
      <c r="D29" s="34">
        <v>1121000</v>
      </c>
      <c r="E29" s="31">
        <v>1573003</v>
      </c>
      <c r="F29" s="33">
        <f>+D29+E29</f>
        <v>2694003</v>
      </c>
      <c r="G29" s="31">
        <v>2034477.98</v>
      </c>
      <c r="H29" s="31">
        <v>2034477.98</v>
      </c>
      <c r="I29" s="30">
        <v>2034477.98</v>
      </c>
      <c r="J29" s="30">
        <v>2034477.98</v>
      </c>
      <c r="K29" s="29">
        <f>+F29-H29</f>
        <v>659525.02</v>
      </c>
      <c r="N29"/>
    </row>
    <row r="30" spans="2:14" ht="15" x14ac:dyDescent="0.25">
      <c r="B30" s="23"/>
      <c r="C30" s="22" t="s">
        <v>25</v>
      </c>
      <c r="D30" s="34">
        <v>1575000</v>
      </c>
      <c r="E30" s="31">
        <v>146000</v>
      </c>
      <c r="F30" s="33">
        <f>+D30+E30</f>
        <v>1721000</v>
      </c>
      <c r="G30" s="31">
        <v>916920.13</v>
      </c>
      <c r="H30" s="31">
        <v>916920.13</v>
      </c>
      <c r="I30" s="30">
        <v>916920.13</v>
      </c>
      <c r="J30" s="30">
        <v>916920.13</v>
      </c>
      <c r="K30" s="29">
        <f>+F30-H30</f>
        <v>804079.87</v>
      </c>
      <c r="N30"/>
    </row>
    <row r="31" spans="2:14" ht="15" x14ac:dyDescent="0.25">
      <c r="B31" s="23"/>
      <c r="C31" s="22" t="s">
        <v>24</v>
      </c>
      <c r="D31" s="34">
        <v>3218440.91</v>
      </c>
      <c r="E31" s="31">
        <v>1949785.62</v>
      </c>
      <c r="F31" s="33">
        <f>+D31+E31</f>
        <v>5168226.53</v>
      </c>
      <c r="G31" s="31">
        <v>2453518.7000000002</v>
      </c>
      <c r="H31" s="31">
        <v>2453518.7000000002</v>
      </c>
      <c r="I31" s="30">
        <v>2453518.7000000002</v>
      </c>
      <c r="J31" s="30">
        <v>2453518.7000000002</v>
      </c>
      <c r="K31" s="29">
        <f>+F31-H31</f>
        <v>2714707.83</v>
      </c>
      <c r="N31"/>
    </row>
    <row r="32" spans="2:14" ht="15" x14ac:dyDescent="0.25">
      <c r="B32" s="23"/>
      <c r="C32" s="22" t="s">
        <v>23</v>
      </c>
      <c r="D32" s="34">
        <v>930000</v>
      </c>
      <c r="E32" s="31">
        <v>930369.69</v>
      </c>
      <c r="F32" s="33">
        <f>+D32+E32</f>
        <v>1860369.69</v>
      </c>
      <c r="G32" s="31">
        <v>1120605.31</v>
      </c>
      <c r="H32" s="31">
        <v>1120605.31</v>
      </c>
      <c r="I32" s="30">
        <v>1120605.31</v>
      </c>
      <c r="J32" s="30">
        <v>1120605.31</v>
      </c>
      <c r="K32" s="29">
        <f>+F32-H32</f>
        <v>739764.37999999989</v>
      </c>
      <c r="N32"/>
    </row>
    <row r="33" spans="2:14" ht="15" x14ac:dyDescent="0.25">
      <c r="B33" s="23"/>
      <c r="C33" s="22" t="s">
        <v>22</v>
      </c>
      <c r="D33" s="34">
        <v>3766790.07</v>
      </c>
      <c r="E33" s="31">
        <v>3443961.09</v>
      </c>
      <c r="F33" s="33">
        <f>+D33+E33</f>
        <v>7210751.1600000001</v>
      </c>
      <c r="G33" s="31">
        <v>5902850.04</v>
      </c>
      <c r="H33" s="31">
        <v>5902850.04</v>
      </c>
      <c r="I33" s="30">
        <v>5902850.04</v>
      </c>
      <c r="J33" s="30">
        <v>5902850.04</v>
      </c>
      <c r="K33" s="29">
        <f>+F33-H33</f>
        <v>1307901.1200000001</v>
      </c>
      <c r="N33"/>
    </row>
    <row r="34" spans="2:14" ht="15" x14ac:dyDescent="0.25">
      <c r="B34" s="23"/>
      <c r="C34" s="22" t="s">
        <v>21</v>
      </c>
      <c r="D34" s="34">
        <v>320000</v>
      </c>
      <c r="E34" s="31">
        <v>250000</v>
      </c>
      <c r="F34" s="33">
        <f>+D34+E34</f>
        <v>570000</v>
      </c>
      <c r="G34" s="31">
        <v>465581.24</v>
      </c>
      <c r="H34" s="31">
        <v>465581.24</v>
      </c>
      <c r="I34" s="30">
        <v>465581.24</v>
      </c>
      <c r="J34" s="30">
        <v>465581.24</v>
      </c>
      <c r="K34" s="29">
        <f>+F34-H34</f>
        <v>104418.76000000001</v>
      </c>
      <c r="N34"/>
    </row>
    <row r="35" spans="2:14" ht="15" x14ac:dyDescent="0.25">
      <c r="B35" s="23"/>
      <c r="C35" s="22" t="s">
        <v>20</v>
      </c>
      <c r="D35" s="34">
        <v>318227</v>
      </c>
      <c r="E35" s="31">
        <v>786227</v>
      </c>
      <c r="F35" s="33">
        <f>+D35+E35</f>
        <v>1104454</v>
      </c>
      <c r="G35" s="31">
        <v>850528.44</v>
      </c>
      <c r="H35" s="31">
        <v>850528.44</v>
      </c>
      <c r="I35" s="30">
        <v>850528.44</v>
      </c>
      <c r="J35" s="30">
        <v>850528.44</v>
      </c>
      <c r="K35" s="29">
        <f>+F35-H35</f>
        <v>253925.56000000006</v>
      </c>
      <c r="N35"/>
    </row>
    <row r="36" spans="2:14" ht="15" x14ac:dyDescent="0.25">
      <c r="B36" s="23"/>
      <c r="C36" s="22" t="s">
        <v>19</v>
      </c>
      <c r="D36" s="34">
        <v>1851840.71</v>
      </c>
      <c r="E36" s="31">
        <v>3915676.24</v>
      </c>
      <c r="F36" s="33">
        <f>+D36+E36</f>
        <v>5767516.9500000002</v>
      </c>
      <c r="G36" s="31">
        <v>5264046.53</v>
      </c>
      <c r="H36" s="31">
        <v>5264046.53</v>
      </c>
      <c r="I36" s="30">
        <v>5264046.53</v>
      </c>
      <c r="J36" s="30">
        <v>5264046.53</v>
      </c>
      <c r="K36" s="29">
        <f>+F36-H36</f>
        <v>503470.41999999993</v>
      </c>
      <c r="N36"/>
    </row>
    <row r="37" spans="2:14" ht="15" x14ac:dyDescent="0.25">
      <c r="B37" s="23"/>
      <c r="C37" s="22" t="s">
        <v>18</v>
      </c>
      <c r="D37" s="34">
        <v>617592.06000000006</v>
      </c>
      <c r="E37" s="31">
        <v>949621.31</v>
      </c>
      <c r="F37" s="33">
        <f>+D37+E37</f>
        <v>1567213.37</v>
      </c>
      <c r="G37" s="31">
        <v>1067595.03</v>
      </c>
      <c r="H37" s="31">
        <v>1067595.03</v>
      </c>
      <c r="I37" s="30">
        <v>1067595.03</v>
      </c>
      <c r="J37" s="30">
        <v>1067595.03</v>
      </c>
      <c r="K37" s="29">
        <f>+F37-H37</f>
        <v>499618.34000000008</v>
      </c>
      <c r="N37"/>
    </row>
    <row r="38" spans="2:14" ht="15" x14ac:dyDescent="0.25">
      <c r="B38" s="28" t="s">
        <v>17</v>
      </c>
      <c r="C38" s="27"/>
      <c r="D38" s="36">
        <f>SUM(D39:D39)</f>
        <v>2600000</v>
      </c>
      <c r="E38" s="36">
        <f>SUM(E39:E39)</f>
        <v>1268656.45</v>
      </c>
      <c r="F38" s="35">
        <f>SUM(F39:F39)</f>
        <v>3868656.45</v>
      </c>
      <c r="G38" s="36">
        <f>SUM(G39:G39)</f>
        <v>2789325.42</v>
      </c>
      <c r="H38" s="36">
        <f>SUM(H39:H39)</f>
        <v>2789325.42</v>
      </c>
      <c r="I38" s="35">
        <f>SUM(I39:I39)</f>
        <v>2789325.42</v>
      </c>
      <c r="J38" s="35">
        <f>SUM(J39:J39)</f>
        <v>2789325.42</v>
      </c>
      <c r="K38" s="35">
        <f>SUM(K39:K39)</f>
        <v>1079331.0300000003</v>
      </c>
      <c r="L38" s="38"/>
      <c r="M38" s="8"/>
      <c r="N38"/>
    </row>
    <row r="39" spans="2:14" ht="15" x14ac:dyDescent="0.25">
      <c r="B39" s="23"/>
      <c r="C39" s="37" t="s">
        <v>16</v>
      </c>
      <c r="D39" s="34">
        <v>2600000</v>
      </c>
      <c r="E39" s="31">
        <v>1268656.45</v>
      </c>
      <c r="F39" s="33">
        <f>+D39+E39</f>
        <v>3868656.45</v>
      </c>
      <c r="G39" s="31">
        <v>2789325.42</v>
      </c>
      <c r="H39" s="31">
        <v>2789325.42</v>
      </c>
      <c r="I39" s="30">
        <v>2789325.42</v>
      </c>
      <c r="J39" s="30">
        <v>2789325.42</v>
      </c>
      <c r="K39" s="29">
        <f>+F39-H39</f>
        <v>1079331.0300000003</v>
      </c>
      <c r="N39"/>
    </row>
    <row r="40" spans="2:14" ht="15" x14ac:dyDescent="0.25">
      <c r="B40" s="28" t="s">
        <v>15</v>
      </c>
      <c r="C40" s="27"/>
      <c r="D40" s="36">
        <f>SUM(D41:D44)</f>
        <v>3120000</v>
      </c>
      <c r="E40" s="36">
        <f>SUM(E41:E44)</f>
        <v>7878616.8399999999</v>
      </c>
      <c r="F40" s="35">
        <f>+D40+E40</f>
        <v>10998616.84</v>
      </c>
      <c r="G40" s="36">
        <f>SUM(G41:G44)</f>
        <v>1229551.99</v>
      </c>
      <c r="H40" s="36">
        <f>SUM(H41:H44)</f>
        <v>1229551.99</v>
      </c>
      <c r="I40" s="35">
        <f>SUM(I41:I44)</f>
        <v>1229551.99</v>
      </c>
      <c r="J40" s="35">
        <f>SUM(J41:J44)</f>
        <v>1229551.99</v>
      </c>
      <c r="K40" s="35">
        <f>+F40-H40</f>
        <v>9769064.8499999996</v>
      </c>
      <c r="N40"/>
    </row>
    <row r="41" spans="2:14" ht="15" x14ac:dyDescent="0.25">
      <c r="B41" s="23"/>
      <c r="C41" s="22" t="s">
        <v>14</v>
      </c>
      <c r="D41" s="34">
        <v>2400000</v>
      </c>
      <c r="E41" s="31">
        <v>2565649.4</v>
      </c>
      <c r="F41" s="33">
        <f>+D41+E41</f>
        <v>4965649.4000000004</v>
      </c>
      <c r="G41" s="31">
        <v>1019408</v>
      </c>
      <c r="H41" s="31">
        <v>1019408</v>
      </c>
      <c r="I41" s="30">
        <v>1019408</v>
      </c>
      <c r="J41" s="30">
        <v>1019408</v>
      </c>
      <c r="K41" s="29">
        <f>+F41-H41</f>
        <v>3946241.4000000004</v>
      </c>
      <c r="N41"/>
    </row>
    <row r="42" spans="2:14" ht="15" x14ac:dyDescent="0.25">
      <c r="B42" s="23"/>
      <c r="C42" s="22" t="s">
        <v>13</v>
      </c>
      <c r="D42" s="34">
        <v>500000</v>
      </c>
      <c r="E42" s="31">
        <v>1722929.87</v>
      </c>
      <c r="F42" s="33">
        <f>+D42+E42</f>
        <v>2222929.87</v>
      </c>
      <c r="G42" s="31">
        <v>177143.99</v>
      </c>
      <c r="H42" s="31">
        <v>177143.99</v>
      </c>
      <c r="I42" s="30">
        <v>177143.99</v>
      </c>
      <c r="J42" s="30">
        <v>177143.99</v>
      </c>
      <c r="K42" s="29">
        <f>+F42-H42</f>
        <v>2045785.8800000001</v>
      </c>
      <c r="N42"/>
    </row>
    <row r="43" spans="2:14" ht="15" x14ac:dyDescent="0.25">
      <c r="B43" s="23"/>
      <c r="C43" s="22" t="s">
        <v>12</v>
      </c>
      <c r="D43" s="34">
        <v>0</v>
      </c>
      <c r="E43" s="31">
        <v>1045403.12</v>
      </c>
      <c r="F43" s="33">
        <f>+D43+E43</f>
        <v>1045403.12</v>
      </c>
      <c r="G43" s="34">
        <v>0</v>
      </c>
      <c r="H43" s="34">
        <v>0</v>
      </c>
      <c r="I43" s="33">
        <v>0</v>
      </c>
      <c r="J43" s="33">
        <v>0</v>
      </c>
      <c r="K43" s="29">
        <f>+F43-H43</f>
        <v>1045403.12</v>
      </c>
      <c r="N43"/>
    </row>
    <row r="44" spans="2:14" ht="15" x14ac:dyDescent="0.25">
      <c r="B44" s="23"/>
      <c r="C44" s="22" t="s">
        <v>11</v>
      </c>
      <c r="D44" s="34">
        <v>220000</v>
      </c>
      <c r="E44" s="31">
        <v>2544634.4500000002</v>
      </c>
      <c r="F44" s="33">
        <f>+D44+E44</f>
        <v>2764634.45</v>
      </c>
      <c r="G44" s="34">
        <v>33000</v>
      </c>
      <c r="H44" s="34">
        <v>33000</v>
      </c>
      <c r="I44" s="33">
        <v>33000</v>
      </c>
      <c r="J44" s="33">
        <v>33000</v>
      </c>
      <c r="K44" s="29">
        <f>+F44-H44</f>
        <v>2731634.45</v>
      </c>
      <c r="N44"/>
    </row>
    <row r="45" spans="2:14" ht="15" x14ac:dyDescent="0.25">
      <c r="B45" s="28" t="s">
        <v>10</v>
      </c>
      <c r="C45" s="27"/>
      <c r="D45" s="25">
        <f>+D46</f>
        <v>0</v>
      </c>
      <c r="E45" s="25">
        <f>+E46</f>
        <v>14170623.43</v>
      </c>
      <c r="F45" s="24">
        <f>+F46</f>
        <v>14170623.43</v>
      </c>
      <c r="G45" s="25">
        <f>+G46</f>
        <v>12730688.15</v>
      </c>
      <c r="H45" s="25">
        <f>+H46</f>
        <v>12730688.15</v>
      </c>
      <c r="I45" s="24">
        <f>+I46</f>
        <v>12730688.15</v>
      </c>
      <c r="J45" s="24">
        <f>+J46</f>
        <v>12730688.15</v>
      </c>
      <c r="K45" s="24">
        <f>+K46</f>
        <v>1439935.2799999993</v>
      </c>
      <c r="N45"/>
    </row>
    <row r="46" spans="2:14" ht="12.75" customHeight="1" x14ac:dyDescent="0.25">
      <c r="B46" s="23"/>
      <c r="C46" s="22" t="s">
        <v>9</v>
      </c>
      <c r="D46" s="34">
        <v>0</v>
      </c>
      <c r="E46" s="34">
        <v>14170623.43</v>
      </c>
      <c r="F46" s="33">
        <f>+D46+E46</f>
        <v>14170623.43</v>
      </c>
      <c r="G46" s="32">
        <v>12730688.15</v>
      </c>
      <c r="H46" s="31">
        <v>12730688.15</v>
      </c>
      <c r="I46" s="30">
        <v>12730688.15</v>
      </c>
      <c r="J46" s="30">
        <v>12730688.15</v>
      </c>
      <c r="K46" s="29">
        <f>+F46-H46</f>
        <v>1439935.2799999993</v>
      </c>
      <c r="N46"/>
    </row>
    <row r="47" spans="2:14" ht="15" x14ac:dyDescent="0.25">
      <c r="B47" s="28" t="s">
        <v>8</v>
      </c>
      <c r="C47" s="27"/>
      <c r="D47" s="25">
        <f>+D48</f>
        <v>0</v>
      </c>
      <c r="E47" s="25">
        <f>+E48</f>
        <v>0</v>
      </c>
      <c r="F47" s="24">
        <f>+F48</f>
        <v>0</v>
      </c>
      <c r="G47" s="26">
        <f>+G48</f>
        <v>0</v>
      </c>
      <c r="H47" s="25">
        <f>+H48</f>
        <v>0</v>
      </c>
      <c r="I47" s="24">
        <f>+I48</f>
        <v>0</v>
      </c>
      <c r="J47" s="24">
        <f>+J48</f>
        <v>0</v>
      </c>
      <c r="K47" s="24">
        <f>+K48</f>
        <v>0</v>
      </c>
      <c r="N47"/>
    </row>
    <row r="48" spans="2:14" x14ac:dyDescent="0.2">
      <c r="B48" s="23"/>
      <c r="C48" s="22" t="s">
        <v>7</v>
      </c>
      <c r="D48" s="19">
        <v>0</v>
      </c>
      <c r="E48" s="21">
        <v>0</v>
      </c>
      <c r="F48" s="18">
        <f>+D48+E48</f>
        <v>0</v>
      </c>
      <c r="G48" s="20">
        <v>0</v>
      </c>
      <c r="H48" s="19">
        <v>0</v>
      </c>
      <c r="I48" s="18">
        <v>0</v>
      </c>
      <c r="J48" s="18">
        <v>0</v>
      </c>
      <c r="K48" s="18">
        <f>+F48-H48</f>
        <v>0</v>
      </c>
    </row>
    <row r="49" spans="1:13" s="12" customFormat="1" x14ac:dyDescent="0.2">
      <c r="A49" s="13"/>
      <c r="B49" s="17"/>
      <c r="C49" s="16" t="s">
        <v>6</v>
      </c>
      <c r="D49" s="14">
        <f>+D10+D18+D28+D38+D40+D47+D45</f>
        <v>73375168.350000009</v>
      </c>
      <c r="E49" s="14">
        <f>+E10+E18+E28+E38+E40+E47+E45</f>
        <v>65881745.780000009</v>
      </c>
      <c r="F49" s="14">
        <f>+F10+F18+F28+F38+F40+F47+F45</f>
        <v>139256914.13000003</v>
      </c>
      <c r="G49" s="15">
        <f>+G10+G18+G28+G38+G40+G47+G45</f>
        <v>96848919.900000006</v>
      </c>
      <c r="H49" s="15">
        <f>+H10+H18+H28+H38+H40+H47+H45</f>
        <v>96848919.900000006</v>
      </c>
      <c r="I49" s="15">
        <f>+I10+I18+I28+I38+I40+I47+I45</f>
        <v>96848919.900000006</v>
      </c>
      <c r="J49" s="14">
        <f>+J10+J18+J28+J38+J40+J47+J45</f>
        <v>96848919.900000006</v>
      </c>
      <c r="K49" s="14">
        <f>+K10+K18+K28+K38+K40+K47+K45</f>
        <v>42407994.230000004</v>
      </c>
      <c r="L49" s="13"/>
    </row>
    <row r="51" spans="1:13" x14ac:dyDescent="0.2">
      <c r="B51" s="11" t="s">
        <v>5</v>
      </c>
      <c r="F51" s="10"/>
      <c r="G51" s="10"/>
      <c r="H51" s="10"/>
      <c r="I51" s="10"/>
      <c r="J51" s="10"/>
      <c r="K51" s="10"/>
    </row>
    <row r="52" spans="1:13" ht="15" x14ac:dyDescent="0.25">
      <c r="D52" s="5"/>
      <c r="E52" s="5"/>
      <c r="F52" s="5"/>
      <c r="G52" s="5"/>
      <c r="H52" s="5"/>
      <c r="I52" s="5"/>
      <c r="J52" s="5"/>
      <c r="K52" s="5"/>
    </row>
    <row r="53" spans="1:13" ht="15" x14ac:dyDescent="0.25">
      <c r="D53" s="5"/>
      <c r="E53" s="5"/>
      <c r="F53" s="5"/>
      <c r="G53" s="5"/>
      <c r="H53" s="5"/>
      <c r="I53" s="5"/>
      <c r="J53" s="5"/>
      <c r="K53" s="5"/>
    </row>
    <row r="54" spans="1:13" x14ac:dyDescent="0.2">
      <c r="C54" s="9"/>
      <c r="F54" s="8"/>
      <c r="G54" s="9"/>
      <c r="H54" s="9"/>
      <c r="I54" s="9"/>
      <c r="J54" s="9"/>
      <c r="K54" s="8"/>
    </row>
    <row r="55" spans="1:13" x14ac:dyDescent="0.2">
      <c r="C55" s="4" t="s">
        <v>4</v>
      </c>
      <c r="F55" s="7" t="s">
        <v>3</v>
      </c>
      <c r="G55" s="7"/>
      <c r="H55" s="7"/>
      <c r="I55" s="7"/>
      <c r="J55" s="7"/>
      <c r="K55" s="7"/>
    </row>
    <row r="56" spans="1:13" ht="15" x14ac:dyDescent="0.25">
      <c r="C56" s="4" t="s">
        <v>2</v>
      </c>
      <c r="E56" s="5"/>
      <c r="F56" s="6" t="s">
        <v>1</v>
      </c>
      <c r="G56" s="6"/>
      <c r="H56" s="6"/>
      <c r="I56" s="6"/>
      <c r="J56" s="6"/>
      <c r="K56" s="6"/>
    </row>
    <row r="57" spans="1:13" ht="15" x14ac:dyDescent="0.25">
      <c r="C57" s="4"/>
      <c r="E57" s="5"/>
      <c r="F57" s="4"/>
      <c r="G57" s="4"/>
      <c r="H57" s="4"/>
      <c r="I57" s="4"/>
      <c r="J57" s="4"/>
      <c r="K57" s="4"/>
    </row>
    <row r="58" spans="1:13" ht="15" x14ac:dyDescent="0.25">
      <c r="C58" s="4"/>
      <c r="E58" s="5"/>
      <c r="F58" s="4"/>
      <c r="G58" s="4"/>
      <c r="H58" s="4"/>
      <c r="I58" s="4"/>
      <c r="J58" s="4"/>
      <c r="K58" s="4"/>
    </row>
    <row r="59" spans="1:13" ht="15" x14ac:dyDescent="0.25">
      <c r="C59" s="4"/>
      <c r="E59" s="5"/>
      <c r="F59" s="4"/>
      <c r="G59" s="4"/>
      <c r="H59" s="4"/>
      <c r="I59" s="4"/>
      <c r="J59" s="4"/>
      <c r="K59" s="4"/>
    </row>
    <row r="60" spans="1:13" ht="15" x14ac:dyDescent="0.25">
      <c r="C60" s="4"/>
      <c r="E60" s="5"/>
      <c r="F60" s="4"/>
      <c r="G60" s="4"/>
      <c r="H60" s="4"/>
      <c r="I60" s="4"/>
      <c r="J60" s="4"/>
      <c r="K60" s="4"/>
    </row>
    <row r="63" spans="1:13" x14ac:dyDescent="0.2">
      <c r="M63" s="3" t="s">
        <v>0</v>
      </c>
    </row>
    <row r="65" spans="13:13" x14ac:dyDescent="0.2">
      <c r="M65" s="3"/>
    </row>
  </sheetData>
  <mergeCells count="15">
    <mergeCell ref="B1:K1"/>
    <mergeCell ref="B2:K2"/>
    <mergeCell ref="B3:K3"/>
    <mergeCell ref="B40:C40"/>
    <mergeCell ref="B7:C9"/>
    <mergeCell ref="D7:J7"/>
    <mergeCell ref="F55:K55"/>
    <mergeCell ref="F56:K56"/>
    <mergeCell ref="K7:K8"/>
    <mergeCell ref="B10:C10"/>
    <mergeCell ref="B18:C18"/>
    <mergeCell ref="B28:C28"/>
    <mergeCell ref="B38:C38"/>
    <mergeCell ref="B45:C45"/>
    <mergeCell ref="B47:C47"/>
  </mergeCells>
  <pageMargins left="0.70866141732283472" right="0.70866141732283472" top="0.43307086614173229" bottom="0.74803149606299213" header="0.31496062992125984" footer="0.31496062992125984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2018-11-09T18:50:56Z</dcterms:created>
  <dcterms:modified xsi:type="dcterms:W3CDTF">2018-11-09T18:51:27Z</dcterms:modified>
</cp:coreProperties>
</file>