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OG" sheetId="1" r:id="rId1"/>
  </sheets>
  <calcPr calcId="145621"/>
</workbook>
</file>

<file path=xl/calcChain.xml><?xml version="1.0" encoding="utf-8"?>
<calcChain xmlns="http://schemas.openxmlformats.org/spreadsheetml/2006/main">
  <c r="F48" i="1" l="1"/>
  <c r="K48" i="1" s="1"/>
  <c r="K47" i="1" s="1"/>
  <c r="J47" i="1"/>
  <c r="I47" i="1"/>
  <c r="H47" i="1"/>
  <c r="G47" i="1"/>
  <c r="E47" i="1"/>
  <c r="D47" i="1"/>
  <c r="F46" i="1"/>
  <c r="K46" i="1" s="1"/>
  <c r="K45" i="1" s="1"/>
  <c r="J45" i="1"/>
  <c r="I45" i="1"/>
  <c r="H45" i="1"/>
  <c r="G45" i="1"/>
  <c r="F45" i="1"/>
  <c r="E45" i="1"/>
  <c r="D45" i="1"/>
  <c r="F44" i="1"/>
  <c r="K44" i="1" s="1"/>
  <c r="F43" i="1"/>
  <c r="K43" i="1" s="1"/>
  <c r="F42" i="1"/>
  <c r="K42" i="1" s="1"/>
  <c r="F41" i="1"/>
  <c r="K41" i="1" s="1"/>
  <c r="J40" i="1"/>
  <c r="I40" i="1"/>
  <c r="H40" i="1"/>
  <c r="G40" i="1"/>
  <c r="E40" i="1"/>
  <c r="D40" i="1"/>
  <c r="F40" i="1" s="1"/>
  <c r="K40" i="1" s="1"/>
  <c r="F39" i="1"/>
  <c r="K39" i="1" s="1"/>
  <c r="K38" i="1" s="1"/>
  <c r="J38" i="1"/>
  <c r="I38" i="1"/>
  <c r="H38" i="1"/>
  <c r="G38" i="1"/>
  <c r="F38" i="1"/>
  <c r="E38" i="1"/>
  <c r="D38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J28" i="1"/>
  <c r="I28" i="1"/>
  <c r="H28" i="1"/>
  <c r="G28" i="1"/>
  <c r="F28" i="1"/>
  <c r="E28" i="1"/>
  <c r="D28" i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J18" i="1"/>
  <c r="I18" i="1"/>
  <c r="H18" i="1"/>
  <c r="G18" i="1"/>
  <c r="F18" i="1"/>
  <c r="E18" i="1"/>
  <c r="D18" i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F10" i="1" s="1"/>
  <c r="J10" i="1"/>
  <c r="J49" i="1" s="1"/>
  <c r="I10" i="1"/>
  <c r="I49" i="1" s="1"/>
  <c r="H10" i="1"/>
  <c r="H49" i="1" s="1"/>
  <c r="G10" i="1"/>
  <c r="G49" i="1" s="1"/>
  <c r="E10" i="1"/>
  <c r="E49" i="1" s="1"/>
  <c r="D10" i="1"/>
  <c r="D49" i="1" s="1"/>
  <c r="K18" i="1" l="1"/>
  <c r="K28" i="1"/>
  <c r="F49" i="1"/>
  <c r="F47" i="1"/>
  <c r="K11" i="1"/>
  <c r="K10" i="1" s="1"/>
  <c r="K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<sst xmlns="http://schemas.openxmlformats.org/spreadsheetml/2006/main" count="63" uniqueCount="63">
  <si>
    <t>ESTADO ANALÍTICO DEL EJERCICIO DEL PRESUPUESTO DE EGRESOS</t>
  </si>
  <si>
    <t>CLASIFICACIÓN POR OBJETO DEL GASTO (CAPÍTULO Y CONCEPTO)</t>
  </si>
  <si>
    <t>Del 1° de Enero al 31 de Marzo de 2018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</si>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</sst>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00000000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6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21" fillId="13" borderId="17" applyNumberFormat="0" applyProtection="0">
      <alignment horizontal="left" vertical="center" indent="1"/>
    </xf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</cellStyleXfs>
  <cellXfs count="62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43" fontId="6" fillId="12" borderId="5" xfId="1" applyFont="1" applyFill="1" applyBorder="1" applyAlignment="1">
      <alignment horizontal="right" vertical="center" wrapText="1"/>
    </xf>
    <xf numFmtId="43" fontId="6" fillId="12" borderId="6" xfId="1" applyFont="1" applyFill="1" applyBorder="1" applyAlignment="1">
      <alignment horizontal="right" vertical="center" wrapText="1"/>
    </xf>
    <xf numFmtId="43" fontId="6" fillId="12" borderId="7" xfId="1" applyFont="1" applyFill="1" applyBorder="1" applyAlignment="1">
      <alignment horizontal="right" vertical="center" wrapText="1"/>
    </xf>
    <xf numFmtId="43" fontId="6" fillId="12" borderId="8" xfId="1" applyFont="1" applyFill="1" applyBorder="1" applyAlignment="1">
      <alignment horizontal="right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8" fillId="0" borderId="0" xfId="2" applyFont="1" applyFill="1" applyBorder="1" applyProtection="1"/>
    <xf numFmtId="4" fontId="8" fillId="0" borderId="9" xfId="0" applyNumberFormat="1" applyFont="1" applyBorder="1"/>
    <xf numFmtId="4" fontId="8" fillId="0" borderId="0" xfId="0" applyNumberFormat="1" applyFont="1"/>
    <xf numFmtId="164" fontId="8" fillId="12" borderId="4" xfId="2" applyNumberFormat="1" applyFont="1" applyFill="1" applyBorder="1" applyProtection="1">
      <protection locked="0"/>
    </xf>
    <xf numFmtId="164" fontId="8" fillId="12" borderId="9" xfId="2" applyNumberFormat="1" applyFont="1" applyFill="1" applyBorder="1" applyProtection="1">
      <protection locked="0"/>
    </xf>
    <xf numFmtId="164" fontId="8" fillId="12" borderId="10" xfId="2" applyNumberFormat="1" applyFont="1" applyFill="1" applyBorder="1" applyProtection="1">
      <protection locked="0"/>
    </xf>
    <xf numFmtId="164" fontId="8" fillId="12" borderId="0" xfId="2" applyNumberFormat="1" applyFont="1" applyFill="1" applyBorder="1" applyProtection="1">
      <protection locked="0"/>
    </xf>
    <xf numFmtId="43" fontId="6" fillId="12" borderId="9" xfId="1" applyFont="1" applyFill="1" applyBorder="1" applyAlignment="1">
      <alignment horizontal="right" vertical="center" wrapText="1"/>
    </xf>
    <xf numFmtId="43" fontId="6" fillId="12" borderId="10" xfId="1" applyFont="1" applyFill="1" applyBorder="1" applyAlignment="1">
      <alignment horizontal="right" vertical="center" wrapText="1"/>
    </xf>
    <xf numFmtId="43" fontId="6" fillId="12" borderId="4" xfId="1" applyFont="1" applyFill="1" applyBorder="1" applyAlignment="1">
      <alignment horizontal="right" vertical="center" wrapText="1"/>
    </xf>
    <xf numFmtId="43" fontId="6" fillId="12" borderId="0" xfId="1" applyFont="1" applyFill="1" applyBorder="1" applyAlignment="1">
      <alignment horizontal="right" vertical="center" wrapText="1"/>
    </xf>
    <xf numFmtId="4" fontId="8" fillId="12" borderId="10" xfId="0" applyNumberFormat="1" applyFont="1" applyFill="1" applyBorder="1"/>
    <xf numFmtId="4" fontId="8" fillId="12" borderId="9" xfId="0" applyNumberFormat="1" applyFont="1" applyFill="1" applyBorder="1"/>
    <xf numFmtId="4" fontId="8" fillId="12" borderId="0" xfId="0" applyNumberFormat="1" applyFont="1" applyFill="1"/>
    <xf numFmtId="4" fontId="8" fillId="0" borderId="9" xfId="0" applyNumberFormat="1" applyFont="1" applyFill="1" applyBorder="1"/>
    <xf numFmtId="4" fontId="8" fillId="0" borderId="0" xfId="0" applyNumberFormat="1" applyFont="1" applyFill="1"/>
    <xf numFmtId="0" fontId="4" fillId="0" borderId="0" xfId="0" applyFont="1" applyBorder="1"/>
    <xf numFmtId="0" fontId="7" fillId="12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9" xfId="0" applyFont="1" applyBorder="1"/>
    <xf numFmtId="164" fontId="9" fillId="12" borderId="9" xfId="2" applyNumberFormat="1" applyFont="1" applyFill="1" applyBorder="1" applyProtection="1">
      <protection locked="0"/>
    </xf>
    <xf numFmtId="164" fontId="9" fillId="12" borderId="10" xfId="2" applyNumberFormat="1" applyFont="1" applyFill="1" applyBorder="1" applyProtection="1">
      <protection locked="0"/>
    </xf>
    <xf numFmtId="164" fontId="9" fillId="12" borderId="4" xfId="2" applyNumberFormat="1" applyFont="1" applyFill="1" applyBorder="1" applyProtection="1">
      <protection locked="0"/>
    </xf>
    <xf numFmtId="164" fontId="9" fillId="12" borderId="0" xfId="2" applyNumberFormat="1" applyFont="1" applyFill="1" applyBorder="1" applyProtection="1">
      <protection locked="0"/>
    </xf>
    <xf numFmtId="164" fontId="8" fillId="12" borderId="11" xfId="2" applyNumberFormat="1" applyFont="1" applyFill="1" applyBorder="1" applyProtection="1">
      <protection locked="0"/>
    </xf>
    <xf numFmtId="4" fontId="10" fillId="12" borderId="12" xfId="0" applyNumberFormat="1" applyFont="1" applyFill="1" applyBorder="1"/>
    <xf numFmtId="164" fontId="8" fillId="12" borderId="13" xfId="2" applyNumberFormat="1" applyFont="1" applyFill="1" applyBorder="1" applyProtection="1">
      <protection locked="0"/>
    </xf>
    <xf numFmtId="164" fontId="8" fillId="12" borderId="12" xfId="2" applyNumberFormat="1" applyFont="1" applyFill="1" applyBorder="1" applyProtection="1">
      <protection locked="0"/>
    </xf>
    <xf numFmtId="0" fontId="6" fillId="12" borderId="0" xfId="0" applyFont="1" applyFill="1"/>
    <xf numFmtId="0" fontId="6" fillId="12" borderId="14" xfId="0" applyFont="1" applyFill="1" applyBorder="1" applyAlignment="1">
      <alignment horizontal="justify" vertical="center" wrapText="1"/>
    </xf>
    <xf numFmtId="0" fontId="6" fillId="12" borderId="15" xfId="0" applyFont="1" applyFill="1" applyBorder="1" applyAlignment="1">
      <alignment horizontal="justify" vertical="center" wrapText="1"/>
    </xf>
    <xf numFmtId="43" fontId="6" fillId="12" borderId="3" xfId="1" applyFont="1" applyFill="1" applyBorder="1" applyAlignment="1">
      <alignment vertical="center" wrapText="1"/>
    </xf>
    <xf numFmtId="43" fontId="6" fillId="12" borderId="14" xfId="1" applyFont="1" applyFill="1" applyBorder="1" applyAlignment="1">
      <alignment vertical="center" wrapText="1"/>
    </xf>
    <xf numFmtId="43" fontId="6" fillId="12" borderId="16" xfId="1" applyFont="1" applyFill="1" applyBorder="1" applyAlignment="1">
      <alignment vertical="center" wrapText="1"/>
    </xf>
    <xf numFmtId="0" fontId="6" fillId="0" borderId="0" xfId="0" applyFont="1"/>
    <xf numFmtId="0" fontId="8" fillId="12" borderId="0" xfId="0" applyFont="1" applyFill="1"/>
    <xf numFmtId="0" fontId="11" fillId="0" borderId="0" xfId="0" applyFont="1" applyAlignment="1">
      <alignment horizontal="center"/>
    </xf>
    <xf numFmtId="4" fontId="0" fillId="0" borderId="0" xfId="0" applyNumberForma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/>
    </xf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14"/>
    <cellStyle name="Normal 2 10" xfId="215"/>
    <cellStyle name="Normal 2 10 2" xfId="216"/>
    <cellStyle name="Normal 2 10 3" xfId="217"/>
    <cellStyle name="Normal 2 11" xfId="218"/>
    <cellStyle name="Normal 2 11 2" xfId="219"/>
    <cellStyle name="Normal 2 11 3" xfId="220"/>
    <cellStyle name="Normal 2 12" xfId="221"/>
    <cellStyle name="Normal 2 12 2" xfId="222"/>
    <cellStyle name="Normal 2 12 3" xfId="223"/>
    <cellStyle name="Normal 2 13" xfId="224"/>
    <cellStyle name="Normal 2 13 2" xfId="225"/>
    <cellStyle name="Normal 2 13 3" xfId="226"/>
    <cellStyle name="Normal 2 14" xfId="227"/>
    <cellStyle name="Normal 2 14 2" xfId="228"/>
    <cellStyle name="Normal 2 14 3" xfId="229"/>
    <cellStyle name="Normal 2 15" xfId="230"/>
    <cellStyle name="Normal 2 15 2" xfId="231"/>
    <cellStyle name="Normal 2 15 3" xfId="232"/>
    <cellStyle name="Normal 2 16" xfId="233"/>
    <cellStyle name="Normal 2 16 2" xfId="234"/>
    <cellStyle name="Normal 2 16 3" xfId="235"/>
    <cellStyle name="Normal 2 17" xfId="236"/>
    <cellStyle name="Normal 2 17 2" xfId="237"/>
    <cellStyle name="Normal 2 17 3" xfId="238"/>
    <cellStyle name="Normal 2 18" xfId="239"/>
    <cellStyle name="Normal 2 18 2" xfId="240"/>
    <cellStyle name="Normal 2 19" xfId="241"/>
    <cellStyle name="Normal 2 2" xfId="242"/>
    <cellStyle name="Normal 2 2 10" xfId="243"/>
    <cellStyle name="Normal 2 2 11" xfId="244"/>
    <cellStyle name="Normal 2 2 12" xfId="245"/>
    <cellStyle name="Normal 2 2 13" xfId="246"/>
    <cellStyle name="Normal 2 2 14" xfId="247"/>
    <cellStyle name="Normal 2 2 15" xfId="248"/>
    <cellStyle name="Normal 2 2 16" xfId="249"/>
    <cellStyle name="Normal 2 2 17" xfId="250"/>
    <cellStyle name="Normal 2 2 18" xfId="251"/>
    <cellStyle name="Normal 2 2 19" xfId="252"/>
    <cellStyle name="Normal 2 2 2" xfId="253"/>
    <cellStyle name="Normal 2 2 2 2" xfId="254"/>
    <cellStyle name="Normal 2 2 2 3" xfId="255"/>
    <cellStyle name="Normal 2 2 2 4" xfId="256"/>
    <cellStyle name="Normal 2 2 2 5" xfId="257"/>
    <cellStyle name="Normal 2 2 2 6" xfId="258"/>
    <cellStyle name="Normal 2 2 2 7" xfId="259"/>
    <cellStyle name="Normal 2 2 20" xfId="260"/>
    <cellStyle name="Normal 2 2 21" xfId="261"/>
    <cellStyle name="Normal 2 2 22" xfId="262"/>
    <cellStyle name="Normal 2 2 23" xfId="263"/>
    <cellStyle name="Normal 2 2 3" xfId="264"/>
    <cellStyle name="Normal 2 2 4" xfId="265"/>
    <cellStyle name="Normal 2 2 5" xfId="266"/>
    <cellStyle name="Normal 2 2 6" xfId="267"/>
    <cellStyle name="Normal 2 2 7" xfId="268"/>
    <cellStyle name="Normal 2 2 8" xfId="269"/>
    <cellStyle name="Normal 2 2 9" xfId="270"/>
    <cellStyle name="Normal 2 20" xfId="271"/>
    <cellStyle name="Normal 2 21" xfId="272"/>
    <cellStyle name="Normal 2 22" xfId="273"/>
    <cellStyle name="Normal 2 23" xfId="274"/>
    <cellStyle name="Normal 2 24" xfId="275"/>
    <cellStyle name="Normal 2 25" xfId="276"/>
    <cellStyle name="Normal 2 26" xfId="277"/>
    <cellStyle name="Normal 2 27" xfId="278"/>
    <cellStyle name="Normal 2 28" xfId="279"/>
    <cellStyle name="Normal 2 29" xfId="280"/>
    <cellStyle name="Normal 2 3" xfId="281"/>
    <cellStyle name="Normal 2 3 2" xfId="282"/>
    <cellStyle name="Normal 2 3 3" xfId="283"/>
    <cellStyle name="Normal 2 3 4" xfId="284"/>
    <cellStyle name="Normal 2 3 5" xfId="285"/>
    <cellStyle name="Normal 2 3 6" xfId="286"/>
    <cellStyle name="Normal 2 3 7" xfId="287"/>
    <cellStyle name="Normal 2 3 8" xfId="288"/>
    <cellStyle name="Normal 2 30" xfId="289"/>
    <cellStyle name="Normal 2 31" xfId="290"/>
    <cellStyle name="Normal 2 4" xfId="291"/>
    <cellStyle name="Normal 2 4 2" xfId="292"/>
    <cellStyle name="Normal 2 4 3" xfId="293"/>
    <cellStyle name="Normal 2 5" xfId="294"/>
    <cellStyle name="Normal 2 5 2" xfId="295"/>
    <cellStyle name="Normal 2 5 3" xfId="296"/>
    <cellStyle name="Normal 2 6" xfId="297"/>
    <cellStyle name="Normal 2 6 2" xfId="298"/>
    <cellStyle name="Normal 2 6 3" xfId="299"/>
    <cellStyle name="Normal 2 7" xfId="300"/>
    <cellStyle name="Normal 2 7 2" xfId="301"/>
    <cellStyle name="Normal 2 7 3" xfId="302"/>
    <cellStyle name="Normal 2 8" xfId="303"/>
    <cellStyle name="Normal 2 8 2" xfId="304"/>
    <cellStyle name="Normal 2 8 3" xfId="305"/>
    <cellStyle name="Normal 2 82" xfId="306"/>
    <cellStyle name="Normal 2 83" xfId="307"/>
    <cellStyle name="Normal 2 86" xfId="308"/>
    <cellStyle name="Normal 2 9" xfId="309"/>
    <cellStyle name="Normal 2 9 2" xfId="310"/>
    <cellStyle name="Normal 2 9 3" xfId="311"/>
    <cellStyle name="Normal 3" xfId="2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7"/>
  <sheetViews>
    <sheetView showGridLines="0" tabSelected="1" zoomScale="85" zoomScaleNormal="85" workbookViewId="0">
      <selection activeCell="M67" sqref="M67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.140625" style="3" customWidth="1"/>
    <col min="8" max="8" width="15" style="3" customWidth="1"/>
    <col min="9" max="10" width="14.85546875" style="3" customWidth="1"/>
    <col min="11" max="11" width="15.5703125" style="3" customWidth="1"/>
    <col min="12" max="12" width="3.7109375" style="2" customWidth="1"/>
    <col min="13" max="16384" width="11.42578125" style="3"/>
  </cols>
  <sheetData>
    <row r="1" spans="2:14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4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4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4" s="2" customFormat="1" ht="6.75" customHeight="1" x14ac:dyDescent="0.2"/>
    <row r="5" spans="2:14" s="2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4" s="2" customFormat="1" ht="6.75" customHeight="1" x14ac:dyDescent="0.2"/>
    <row r="7" spans="2:14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4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4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4" ht="15" x14ac:dyDescent="0.25">
      <c r="B10" s="10" t="s">
        <v>17</v>
      </c>
      <c r="C10" s="11"/>
      <c r="D10" s="12">
        <f>SUM(D11:D17)</f>
        <v>49941479.360000007</v>
      </c>
      <c r="E10" s="13">
        <f t="shared" ref="E10:K10" si="0">SUM(E11:E17)</f>
        <v>24058249.579999994</v>
      </c>
      <c r="F10" s="14">
        <f>SUM(F11:F17)</f>
        <v>73999728.939999998</v>
      </c>
      <c r="G10" s="12">
        <f t="shared" si="0"/>
        <v>18117035.57</v>
      </c>
      <c r="H10" s="15">
        <f t="shared" si="0"/>
        <v>18117035.57</v>
      </c>
      <c r="I10" s="12">
        <f t="shared" si="0"/>
        <v>18117035.57</v>
      </c>
      <c r="J10" s="15">
        <f t="shared" si="0"/>
        <v>18117035.57</v>
      </c>
      <c r="K10" s="12">
        <f t="shared" si="0"/>
        <v>55882693.370000005</v>
      </c>
    </row>
    <row r="11" spans="2:14" ht="15" x14ac:dyDescent="0.25">
      <c r="B11" s="16"/>
      <c r="C11" s="17" t="s">
        <v>18</v>
      </c>
      <c r="D11" s="18">
        <v>24587213.530000001</v>
      </c>
      <c r="E11" s="19">
        <v>10707786.779999999</v>
      </c>
      <c r="F11" s="20">
        <f>+D11+E11</f>
        <v>35295000.310000002</v>
      </c>
      <c r="G11" s="18">
        <v>8680941.5199999996</v>
      </c>
      <c r="H11" s="19">
        <v>8680941.5199999996</v>
      </c>
      <c r="I11" s="18">
        <v>8680941.5199999996</v>
      </c>
      <c r="J11" s="19">
        <v>8680941.5199999996</v>
      </c>
      <c r="K11" s="21">
        <f t="shared" ref="K11:K43" si="1">+F11-H11</f>
        <v>26614058.790000003</v>
      </c>
      <c r="N11"/>
    </row>
    <row r="12" spans="2:14" ht="15" x14ac:dyDescent="0.25">
      <c r="B12" s="16"/>
      <c r="C12" s="17" t="s">
        <v>19</v>
      </c>
      <c r="D12" s="18">
        <v>9889507.4600000009</v>
      </c>
      <c r="E12" s="19">
        <v>5609453.5199999996</v>
      </c>
      <c r="F12" s="20">
        <f t="shared" ref="F12:F17" si="2">+D12+E12</f>
        <v>15498960.98</v>
      </c>
      <c r="G12" s="18">
        <v>4817807.58</v>
      </c>
      <c r="H12" s="19">
        <v>4817807.58</v>
      </c>
      <c r="I12" s="18">
        <v>4817807.58</v>
      </c>
      <c r="J12" s="19">
        <v>4817807.58</v>
      </c>
      <c r="K12" s="21">
        <f t="shared" si="1"/>
        <v>10681153.4</v>
      </c>
      <c r="N12"/>
    </row>
    <row r="13" spans="2:14" ht="15" x14ac:dyDescent="0.25">
      <c r="B13" s="16"/>
      <c r="C13" s="17" t="s">
        <v>20</v>
      </c>
      <c r="D13" s="18">
        <v>3721681.91</v>
      </c>
      <c r="E13" s="19">
        <v>2955445.14</v>
      </c>
      <c r="F13" s="20">
        <f t="shared" si="2"/>
        <v>6677127.0500000007</v>
      </c>
      <c r="G13" s="18">
        <v>5286.01</v>
      </c>
      <c r="H13" s="19">
        <v>5286.01</v>
      </c>
      <c r="I13" s="18">
        <v>5286.01</v>
      </c>
      <c r="J13" s="19">
        <v>5286.01</v>
      </c>
      <c r="K13" s="21">
        <f t="shared" si="1"/>
        <v>6671841.040000001</v>
      </c>
      <c r="N13"/>
    </row>
    <row r="14" spans="2:14" ht="15" x14ac:dyDescent="0.25">
      <c r="B14" s="16"/>
      <c r="C14" s="17" t="s">
        <v>21</v>
      </c>
      <c r="D14" s="18">
        <v>5648708.6799999997</v>
      </c>
      <c r="E14" s="19">
        <v>2754957.58</v>
      </c>
      <c r="F14" s="20">
        <f t="shared" si="2"/>
        <v>8403666.2599999998</v>
      </c>
      <c r="G14" s="18">
        <v>2403331.7000000002</v>
      </c>
      <c r="H14" s="19">
        <v>2403331.7000000002</v>
      </c>
      <c r="I14" s="18">
        <v>2403331.7000000002</v>
      </c>
      <c r="J14" s="19">
        <v>2403331.7000000002</v>
      </c>
      <c r="K14" s="21">
        <f t="shared" si="1"/>
        <v>6000334.5599999996</v>
      </c>
      <c r="N14"/>
    </row>
    <row r="15" spans="2:14" ht="15" x14ac:dyDescent="0.25">
      <c r="B15" s="16"/>
      <c r="C15" s="17" t="s">
        <v>22</v>
      </c>
      <c r="D15" s="18">
        <v>6094367.7800000003</v>
      </c>
      <c r="E15" s="19">
        <v>2030606.56</v>
      </c>
      <c r="F15" s="20">
        <f t="shared" si="2"/>
        <v>8124974.3399999999</v>
      </c>
      <c r="G15" s="18">
        <v>2209668.7599999998</v>
      </c>
      <c r="H15" s="19">
        <v>2209668.7599999998</v>
      </c>
      <c r="I15" s="18">
        <v>2209668.7599999998</v>
      </c>
      <c r="J15" s="19">
        <v>2209668.7599999998</v>
      </c>
      <c r="K15" s="21">
        <f t="shared" si="1"/>
        <v>5915305.5800000001</v>
      </c>
      <c r="N15"/>
    </row>
    <row r="16" spans="2:14" ht="15" x14ac:dyDescent="0.25">
      <c r="B16" s="16"/>
      <c r="C16" s="17" t="s">
        <v>23</v>
      </c>
      <c r="D16" s="21">
        <v>0</v>
      </c>
      <c r="E16" s="22">
        <v>0</v>
      </c>
      <c r="F16" s="20">
        <f t="shared" si="2"/>
        <v>0</v>
      </c>
      <c r="G16" s="21">
        <v>0</v>
      </c>
      <c r="H16" s="23">
        <v>0</v>
      </c>
      <c r="I16" s="21">
        <v>0</v>
      </c>
      <c r="J16" s="23">
        <v>0</v>
      </c>
      <c r="K16" s="21">
        <f t="shared" si="1"/>
        <v>0</v>
      </c>
      <c r="N16"/>
    </row>
    <row r="17" spans="2:14" ht="15" x14ac:dyDescent="0.25">
      <c r="B17" s="16"/>
      <c r="C17" s="17" t="s">
        <v>24</v>
      </c>
      <c r="D17" s="21">
        <v>0</v>
      </c>
      <c r="E17" s="22">
        <v>0</v>
      </c>
      <c r="F17" s="20">
        <f t="shared" si="2"/>
        <v>0</v>
      </c>
      <c r="G17" s="21">
        <v>0</v>
      </c>
      <c r="H17" s="23">
        <v>0</v>
      </c>
      <c r="I17" s="21">
        <v>0</v>
      </c>
      <c r="J17" s="23">
        <v>0</v>
      </c>
      <c r="K17" s="21">
        <f t="shared" si="1"/>
        <v>0</v>
      </c>
      <c r="N17"/>
    </row>
    <row r="18" spans="2:14" ht="15" x14ac:dyDescent="0.25">
      <c r="B18" s="10" t="s">
        <v>25</v>
      </c>
      <c r="C18" s="11"/>
      <c r="D18" s="24">
        <f>SUM(D19:D27)</f>
        <v>3994798.24</v>
      </c>
      <c r="E18" s="25">
        <f t="shared" ref="E18:J18" si="3">SUM(E19:E27)</f>
        <v>1473980.63</v>
      </c>
      <c r="F18" s="26">
        <f>SUM(F19:F27)</f>
        <v>5468778.8700000001</v>
      </c>
      <c r="G18" s="24">
        <f t="shared" si="3"/>
        <v>689741.45</v>
      </c>
      <c r="H18" s="27">
        <f t="shared" si="3"/>
        <v>689741.45</v>
      </c>
      <c r="I18" s="24">
        <f t="shared" si="3"/>
        <v>689741.45</v>
      </c>
      <c r="J18" s="27">
        <f t="shared" si="3"/>
        <v>689741.45</v>
      </c>
      <c r="K18" s="24">
        <f>SUM(K19:K27)</f>
        <v>4779037.42</v>
      </c>
      <c r="N18"/>
    </row>
    <row r="19" spans="2:14" ht="15" x14ac:dyDescent="0.25">
      <c r="B19" s="16"/>
      <c r="C19" s="17" t="s">
        <v>26</v>
      </c>
      <c r="D19" s="18">
        <v>1706789.1</v>
      </c>
      <c r="E19" s="19">
        <v>261000</v>
      </c>
      <c r="F19" s="20">
        <f t="shared" ref="F19:F44" si="4">+D19+E19</f>
        <v>1967789.1</v>
      </c>
      <c r="G19" s="18">
        <v>138545.9</v>
      </c>
      <c r="H19" s="19">
        <v>138545.9</v>
      </c>
      <c r="I19" s="18">
        <v>138545.9</v>
      </c>
      <c r="J19" s="19">
        <v>138545.9</v>
      </c>
      <c r="K19" s="21">
        <f t="shared" si="1"/>
        <v>1829243.2000000002</v>
      </c>
      <c r="N19"/>
    </row>
    <row r="20" spans="2:14" ht="15" x14ac:dyDescent="0.25">
      <c r="B20" s="16"/>
      <c r="C20" s="17" t="s">
        <v>27</v>
      </c>
      <c r="D20" s="18">
        <v>130000</v>
      </c>
      <c r="E20" s="19">
        <v>132616.09</v>
      </c>
      <c r="F20" s="20">
        <f t="shared" si="4"/>
        <v>262616.08999999997</v>
      </c>
      <c r="G20" s="18">
        <v>75348.52</v>
      </c>
      <c r="H20" s="19">
        <v>75348.52</v>
      </c>
      <c r="I20" s="18">
        <v>75348.52</v>
      </c>
      <c r="J20" s="19">
        <v>75348.52</v>
      </c>
      <c r="K20" s="21">
        <f t="shared" si="1"/>
        <v>187267.56999999995</v>
      </c>
      <c r="N20"/>
    </row>
    <row r="21" spans="2:14" ht="15" x14ac:dyDescent="0.25">
      <c r="B21" s="16"/>
      <c r="C21" s="17" t="s">
        <v>28</v>
      </c>
      <c r="D21" s="21">
        <v>0</v>
      </c>
      <c r="E21" s="28">
        <v>0</v>
      </c>
      <c r="F21" s="20">
        <f t="shared" si="4"/>
        <v>0</v>
      </c>
      <c r="G21" s="29">
        <v>0</v>
      </c>
      <c r="H21" s="30">
        <v>0</v>
      </c>
      <c r="I21" s="29">
        <v>0</v>
      </c>
      <c r="J21" s="30">
        <v>0</v>
      </c>
      <c r="K21" s="21">
        <f t="shared" si="1"/>
        <v>0</v>
      </c>
      <c r="N21"/>
    </row>
    <row r="22" spans="2:14" ht="15" x14ac:dyDescent="0.25">
      <c r="B22" s="16"/>
      <c r="C22" s="17" t="s">
        <v>29</v>
      </c>
      <c r="D22" s="18">
        <v>972419.14</v>
      </c>
      <c r="E22" s="19">
        <v>448371.14</v>
      </c>
      <c r="F22" s="20">
        <f t="shared" si="4"/>
        <v>1420790.28</v>
      </c>
      <c r="G22" s="31">
        <v>163209.49</v>
      </c>
      <c r="H22" s="32">
        <v>163209.49</v>
      </c>
      <c r="I22" s="31">
        <v>163209.49</v>
      </c>
      <c r="J22" s="32">
        <v>163209.49</v>
      </c>
      <c r="K22" s="21">
        <f t="shared" si="1"/>
        <v>1257580.79</v>
      </c>
      <c r="N22"/>
    </row>
    <row r="23" spans="2:14" ht="15" x14ac:dyDescent="0.25">
      <c r="B23" s="16"/>
      <c r="C23" s="17" t="s">
        <v>30</v>
      </c>
      <c r="D23" s="18">
        <v>208000</v>
      </c>
      <c r="E23" s="19">
        <v>80000</v>
      </c>
      <c r="F23" s="20">
        <f t="shared" si="4"/>
        <v>288000</v>
      </c>
      <c r="G23" s="31">
        <v>80952.37</v>
      </c>
      <c r="H23" s="32">
        <v>80952.37</v>
      </c>
      <c r="I23" s="31">
        <v>80952.37</v>
      </c>
      <c r="J23" s="32">
        <v>80952.37</v>
      </c>
      <c r="K23" s="21">
        <f t="shared" si="1"/>
        <v>207047.63</v>
      </c>
      <c r="N23"/>
    </row>
    <row r="24" spans="2:14" ht="15" x14ac:dyDescent="0.25">
      <c r="B24" s="16"/>
      <c r="C24" s="17" t="s">
        <v>31</v>
      </c>
      <c r="D24" s="18">
        <v>446314.37</v>
      </c>
      <c r="E24" s="19">
        <v>320000</v>
      </c>
      <c r="F24" s="20">
        <f t="shared" si="4"/>
        <v>766314.37</v>
      </c>
      <c r="G24" s="31">
        <v>110480.49</v>
      </c>
      <c r="H24" s="32">
        <v>110480.49</v>
      </c>
      <c r="I24" s="31">
        <v>110480.49</v>
      </c>
      <c r="J24" s="32">
        <v>110480.49</v>
      </c>
      <c r="K24" s="21">
        <f t="shared" si="1"/>
        <v>655833.88</v>
      </c>
      <c r="N24"/>
    </row>
    <row r="25" spans="2:14" ht="15" x14ac:dyDescent="0.25">
      <c r="B25" s="16"/>
      <c r="C25" s="17" t="s">
        <v>32</v>
      </c>
      <c r="D25" s="18">
        <v>141275.63</v>
      </c>
      <c r="E25" s="19">
        <v>9274</v>
      </c>
      <c r="F25" s="20">
        <f t="shared" si="4"/>
        <v>150549.63</v>
      </c>
      <c r="G25" s="31">
        <v>68366.84</v>
      </c>
      <c r="H25" s="32">
        <v>68366.84</v>
      </c>
      <c r="I25" s="31">
        <v>68366.84</v>
      </c>
      <c r="J25" s="32">
        <v>68366.84</v>
      </c>
      <c r="K25" s="21">
        <f t="shared" si="1"/>
        <v>82182.790000000008</v>
      </c>
      <c r="N25"/>
    </row>
    <row r="26" spans="2:14" ht="15" x14ac:dyDescent="0.25">
      <c r="B26" s="16"/>
      <c r="C26" s="17" t="s">
        <v>33</v>
      </c>
      <c r="D26" s="21">
        <v>0</v>
      </c>
      <c r="E26" s="22"/>
      <c r="F26" s="20">
        <f t="shared" si="4"/>
        <v>0</v>
      </c>
      <c r="G26" s="21">
        <v>0</v>
      </c>
      <c r="H26" s="23">
        <v>0</v>
      </c>
      <c r="I26" s="21">
        <v>0</v>
      </c>
      <c r="J26" s="23">
        <v>0</v>
      </c>
      <c r="K26" s="21">
        <f t="shared" si="1"/>
        <v>0</v>
      </c>
      <c r="N26"/>
    </row>
    <row r="27" spans="2:14" ht="15" x14ac:dyDescent="0.25">
      <c r="B27" s="16"/>
      <c r="C27" s="17" t="s">
        <v>34</v>
      </c>
      <c r="D27" s="18">
        <v>390000</v>
      </c>
      <c r="E27" s="19">
        <v>222719.4</v>
      </c>
      <c r="F27" s="20">
        <f>+D27+E27</f>
        <v>612719.4</v>
      </c>
      <c r="G27" s="18">
        <v>52837.84</v>
      </c>
      <c r="H27" s="19">
        <v>52837.84</v>
      </c>
      <c r="I27" s="18">
        <v>52837.84</v>
      </c>
      <c r="J27" s="19">
        <v>52837.84</v>
      </c>
      <c r="K27" s="21">
        <f t="shared" si="1"/>
        <v>559881.56000000006</v>
      </c>
      <c r="N27"/>
    </row>
    <row r="28" spans="2:14" ht="15" x14ac:dyDescent="0.25">
      <c r="B28" s="10" t="s">
        <v>35</v>
      </c>
      <c r="C28" s="11"/>
      <c r="D28" s="24">
        <f>SUM(D29:D37)</f>
        <v>13718890.750000002</v>
      </c>
      <c r="E28" s="25">
        <f t="shared" ref="E28:K28" si="5">SUM(E29:E37)</f>
        <v>8792783.2300000004</v>
      </c>
      <c r="F28" s="26">
        <f t="shared" si="5"/>
        <v>22511673.979999997</v>
      </c>
      <c r="G28" s="24">
        <f t="shared" si="5"/>
        <v>5137273.29</v>
      </c>
      <c r="H28" s="27">
        <f t="shared" si="5"/>
        <v>5137273.29</v>
      </c>
      <c r="I28" s="24">
        <f t="shared" si="5"/>
        <v>5137273.29</v>
      </c>
      <c r="J28" s="27">
        <f t="shared" si="5"/>
        <v>5137273.29</v>
      </c>
      <c r="K28" s="24">
        <f t="shared" si="5"/>
        <v>17374400.689999998</v>
      </c>
      <c r="N28"/>
    </row>
    <row r="29" spans="2:14" ht="15" x14ac:dyDescent="0.25">
      <c r="B29" s="16"/>
      <c r="C29" s="17" t="s">
        <v>36</v>
      </c>
      <c r="D29" s="18">
        <v>1121000</v>
      </c>
      <c r="E29" s="19">
        <v>1145003</v>
      </c>
      <c r="F29" s="20">
        <f t="shared" si="4"/>
        <v>2266003</v>
      </c>
      <c r="G29" s="18">
        <v>588615.4</v>
      </c>
      <c r="H29" s="19">
        <v>588615.4</v>
      </c>
      <c r="I29" s="18">
        <v>588615.4</v>
      </c>
      <c r="J29" s="19">
        <v>588615.4</v>
      </c>
      <c r="K29" s="21">
        <f t="shared" si="1"/>
        <v>1677387.6</v>
      </c>
      <c r="N29"/>
    </row>
    <row r="30" spans="2:14" ht="15" x14ac:dyDescent="0.25">
      <c r="B30" s="16"/>
      <c r="C30" s="17" t="s">
        <v>37</v>
      </c>
      <c r="D30" s="18">
        <v>1575000</v>
      </c>
      <c r="E30" s="19">
        <v>65000</v>
      </c>
      <c r="F30" s="20">
        <f t="shared" si="4"/>
        <v>1640000</v>
      </c>
      <c r="G30" s="18">
        <v>225639.83</v>
      </c>
      <c r="H30" s="19">
        <v>225639.83</v>
      </c>
      <c r="I30" s="18">
        <v>225639.83</v>
      </c>
      <c r="J30" s="19">
        <v>225639.83</v>
      </c>
      <c r="K30" s="21">
        <f t="shared" si="1"/>
        <v>1414360.17</v>
      </c>
      <c r="N30"/>
    </row>
    <row r="31" spans="2:14" ht="15" x14ac:dyDescent="0.25">
      <c r="B31" s="16"/>
      <c r="C31" s="17" t="s">
        <v>38</v>
      </c>
      <c r="D31" s="18">
        <v>3218440.91</v>
      </c>
      <c r="E31" s="19">
        <v>2025906.19</v>
      </c>
      <c r="F31" s="20">
        <f t="shared" si="4"/>
        <v>5244347.0999999996</v>
      </c>
      <c r="G31" s="18">
        <v>389836.35</v>
      </c>
      <c r="H31" s="19">
        <v>389836.35</v>
      </c>
      <c r="I31" s="18">
        <v>389836.35</v>
      </c>
      <c r="J31" s="19">
        <v>389836.35</v>
      </c>
      <c r="K31" s="21">
        <f t="shared" si="1"/>
        <v>4854510.75</v>
      </c>
      <c r="N31"/>
    </row>
    <row r="32" spans="2:14" ht="15" x14ac:dyDescent="0.25">
      <c r="B32" s="16"/>
      <c r="C32" s="17" t="s">
        <v>39</v>
      </c>
      <c r="D32" s="18">
        <v>930000</v>
      </c>
      <c r="E32" s="19">
        <v>391000</v>
      </c>
      <c r="F32" s="20">
        <f t="shared" si="4"/>
        <v>1321000</v>
      </c>
      <c r="G32" s="18">
        <v>207775.09</v>
      </c>
      <c r="H32" s="19">
        <v>207775.09</v>
      </c>
      <c r="I32" s="18">
        <v>207775.09</v>
      </c>
      <c r="J32" s="19">
        <v>207775.09</v>
      </c>
      <c r="K32" s="21">
        <f t="shared" si="1"/>
        <v>1113224.9099999999</v>
      </c>
      <c r="N32"/>
    </row>
    <row r="33" spans="2:14" ht="15" x14ac:dyDescent="0.25">
      <c r="B33" s="16"/>
      <c r="C33" s="17" t="s">
        <v>40</v>
      </c>
      <c r="D33" s="18">
        <v>3766790.07</v>
      </c>
      <c r="E33" s="19">
        <v>1775548.13</v>
      </c>
      <c r="F33" s="20">
        <f t="shared" si="4"/>
        <v>5542338.1999999993</v>
      </c>
      <c r="G33" s="18">
        <v>751943.99</v>
      </c>
      <c r="H33" s="19">
        <v>751943.99</v>
      </c>
      <c r="I33" s="18">
        <v>751943.99</v>
      </c>
      <c r="J33" s="19">
        <v>751943.99</v>
      </c>
      <c r="K33" s="21">
        <f t="shared" si="1"/>
        <v>4790394.209999999</v>
      </c>
      <c r="N33"/>
    </row>
    <row r="34" spans="2:14" ht="15" x14ac:dyDescent="0.25">
      <c r="B34" s="16"/>
      <c r="C34" s="17" t="s">
        <v>41</v>
      </c>
      <c r="D34" s="18">
        <v>320000</v>
      </c>
      <c r="E34" s="19">
        <v>320000</v>
      </c>
      <c r="F34" s="20">
        <f t="shared" si="4"/>
        <v>640000</v>
      </c>
      <c r="G34" s="18">
        <v>29000</v>
      </c>
      <c r="H34" s="19">
        <v>29000</v>
      </c>
      <c r="I34" s="18">
        <v>29000</v>
      </c>
      <c r="J34" s="19">
        <v>29000</v>
      </c>
      <c r="K34" s="21">
        <f t="shared" si="1"/>
        <v>611000</v>
      </c>
      <c r="N34"/>
    </row>
    <row r="35" spans="2:14" ht="15" x14ac:dyDescent="0.25">
      <c r="B35" s="16"/>
      <c r="C35" s="17" t="s">
        <v>42</v>
      </c>
      <c r="D35" s="18">
        <v>318227</v>
      </c>
      <c r="E35" s="19">
        <v>488227</v>
      </c>
      <c r="F35" s="20">
        <f t="shared" si="4"/>
        <v>806454</v>
      </c>
      <c r="G35" s="18">
        <v>197262.98</v>
      </c>
      <c r="H35" s="19">
        <v>197262.98</v>
      </c>
      <c r="I35" s="18">
        <v>197262.98</v>
      </c>
      <c r="J35" s="19">
        <v>197262.98</v>
      </c>
      <c r="K35" s="21">
        <f t="shared" si="1"/>
        <v>609191.02</v>
      </c>
      <c r="N35"/>
    </row>
    <row r="36" spans="2:14" ht="15" x14ac:dyDescent="0.25">
      <c r="B36" s="16"/>
      <c r="C36" s="17" t="s">
        <v>43</v>
      </c>
      <c r="D36" s="18">
        <v>1851840.71</v>
      </c>
      <c r="E36" s="19">
        <v>2159530.6</v>
      </c>
      <c r="F36" s="20">
        <f t="shared" si="4"/>
        <v>4011371.31</v>
      </c>
      <c r="G36" s="18">
        <v>2571302.65</v>
      </c>
      <c r="H36" s="19">
        <v>2571302.65</v>
      </c>
      <c r="I36" s="18">
        <v>2571302.65</v>
      </c>
      <c r="J36" s="19">
        <v>2571302.65</v>
      </c>
      <c r="K36" s="21">
        <f t="shared" si="1"/>
        <v>1440068.6600000001</v>
      </c>
      <c r="N36"/>
    </row>
    <row r="37" spans="2:14" ht="15" x14ac:dyDescent="0.25">
      <c r="B37" s="16"/>
      <c r="C37" s="17" t="s">
        <v>44</v>
      </c>
      <c r="D37" s="18">
        <v>617592.06000000006</v>
      </c>
      <c r="E37" s="19">
        <v>422568.31</v>
      </c>
      <c r="F37" s="20">
        <f t="shared" si="4"/>
        <v>1040160.3700000001</v>
      </c>
      <c r="G37" s="18">
        <v>175897</v>
      </c>
      <c r="H37" s="19">
        <v>175897</v>
      </c>
      <c r="I37" s="18">
        <v>175897</v>
      </c>
      <c r="J37" s="19">
        <v>175897</v>
      </c>
      <c r="K37" s="21">
        <f t="shared" si="1"/>
        <v>864263.37000000011</v>
      </c>
      <c r="N37"/>
    </row>
    <row r="38" spans="2:14" ht="15" x14ac:dyDescent="0.25">
      <c r="B38" s="10" t="s">
        <v>45</v>
      </c>
      <c r="C38" s="11"/>
      <c r="D38" s="24">
        <f>SUM(D39:D39)</f>
        <v>2600000</v>
      </c>
      <c r="E38" s="25">
        <f t="shared" ref="E38:K38" si="6">SUM(E39:E39)</f>
        <v>660656.44999999995</v>
      </c>
      <c r="F38" s="26">
        <f t="shared" si="6"/>
        <v>3260656.45</v>
      </c>
      <c r="G38" s="24">
        <f t="shared" si="6"/>
        <v>778702.53</v>
      </c>
      <c r="H38" s="27">
        <f t="shared" si="6"/>
        <v>778702.53</v>
      </c>
      <c r="I38" s="24">
        <f t="shared" si="6"/>
        <v>778702.53</v>
      </c>
      <c r="J38" s="25">
        <f t="shared" si="6"/>
        <v>778702.53</v>
      </c>
      <c r="K38" s="24">
        <f t="shared" si="6"/>
        <v>2481953.92</v>
      </c>
      <c r="L38" s="27"/>
      <c r="M38" s="33"/>
      <c r="N38"/>
    </row>
    <row r="39" spans="2:14" ht="15" x14ac:dyDescent="0.25">
      <c r="B39" s="16"/>
      <c r="C39" s="34" t="s">
        <v>46</v>
      </c>
      <c r="D39" s="18">
        <v>2600000</v>
      </c>
      <c r="E39" s="19">
        <v>660656.44999999995</v>
      </c>
      <c r="F39" s="20">
        <f t="shared" si="4"/>
        <v>3260656.45</v>
      </c>
      <c r="G39" s="18">
        <v>778702.53</v>
      </c>
      <c r="H39" s="19">
        <v>778702.53</v>
      </c>
      <c r="I39" s="18">
        <v>778702.53</v>
      </c>
      <c r="J39" s="19">
        <v>778702.53</v>
      </c>
      <c r="K39" s="21">
        <f t="shared" si="1"/>
        <v>2481953.92</v>
      </c>
      <c r="N39"/>
    </row>
    <row r="40" spans="2:14" ht="15" x14ac:dyDescent="0.25">
      <c r="B40" s="10" t="s">
        <v>47</v>
      </c>
      <c r="C40" s="11"/>
      <c r="D40" s="24">
        <f>SUM(D41:D44)</f>
        <v>3120000</v>
      </c>
      <c r="E40" s="25">
        <f>SUM(E41:E44)</f>
        <v>340340</v>
      </c>
      <c r="F40" s="26">
        <f t="shared" si="4"/>
        <v>3460340</v>
      </c>
      <c r="G40" s="24">
        <f>SUM(G41:G44)</f>
        <v>2508955.9900000002</v>
      </c>
      <c r="H40" s="27">
        <f>SUM(H41:H44)</f>
        <v>32839.99</v>
      </c>
      <c r="I40" s="24">
        <f>SUM(I41:I44)</f>
        <v>32839.99</v>
      </c>
      <c r="J40" s="25">
        <f>SUM(J41:J44)</f>
        <v>32839.99</v>
      </c>
      <c r="K40" s="24">
        <f t="shared" si="1"/>
        <v>3427500.01</v>
      </c>
      <c r="N40"/>
    </row>
    <row r="41" spans="2:14" ht="15" x14ac:dyDescent="0.25">
      <c r="B41" s="16"/>
      <c r="C41" s="17" t="s">
        <v>48</v>
      </c>
      <c r="D41" s="18">
        <v>2400000</v>
      </c>
      <c r="E41" s="19">
        <v>273500</v>
      </c>
      <c r="F41" s="20">
        <f t="shared" si="4"/>
        <v>2673500</v>
      </c>
      <c r="G41" s="18">
        <v>2177116</v>
      </c>
      <c r="H41" s="35">
        <v>0</v>
      </c>
      <c r="I41" s="36">
        <v>0</v>
      </c>
      <c r="J41" s="35">
        <v>0</v>
      </c>
      <c r="K41" s="21">
        <f t="shared" si="1"/>
        <v>2673500</v>
      </c>
      <c r="N41"/>
    </row>
    <row r="42" spans="2:14" ht="15" x14ac:dyDescent="0.25">
      <c r="B42" s="16"/>
      <c r="C42" s="17" t="s">
        <v>49</v>
      </c>
      <c r="D42" s="18">
        <v>500000</v>
      </c>
      <c r="E42" s="19">
        <v>32840</v>
      </c>
      <c r="F42" s="20">
        <f t="shared" si="4"/>
        <v>532840</v>
      </c>
      <c r="G42" s="18">
        <v>297839.99</v>
      </c>
      <c r="H42" s="19">
        <v>32839.99</v>
      </c>
      <c r="I42" s="18">
        <v>32839.99</v>
      </c>
      <c r="J42" s="19">
        <v>32839.99</v>
      </c>
      <c r="K42" s="21">
        <f t="shared" si="1"/>
        <v>500000.01</v>
      </c>
      <c r="N42"/>
    </row>
    <row r="43" spans="2:14" ht="15" x14ac:dyDescent="0.25">
      <c r="B43" s="16"/>
      <c r="C43" s="17" t="s">
        <v>50</v>
      </c>
      <c r="D43" s="36">
        <v>0</v>
      </c>
      <c r="E43" s="19">
        <v>220000</v>
      </c>
      <c r="F43" s="20">
        <f t="shared" si="4"/>
        <v>220000</v>
      </c>
      <c r="G43" s="36">
        <v>0</v>
      </c>
      <c r="H43" s="35">
        <v>0</v>
      </c>
      <c r="I43" s="36">
        <v>0</v>
      </c>
      <c r="J43" s="35">
        <v>0</v>
      </c>
      <c r="K43" s="21">
        <f t="shared" si="1"/>
        <v>220000</v>
      </c>
      <c r="N43"/>
    </row>
    <row r="44" spans="2:14" ht="15" x14ac:dyDescent="0.25">
      <c r="B44" s="16"/>
      <c r="C44" s="17" t="s">
        <v>51</v>
      </c>
      <c r="D44" s="18">
        <v>220000</v>
      </c>
      <c r="E44" s="19">
        <v>-186000</v>
      </c>
      <c r="F44" s="20">
        <f t="shared" si="4"/>
        <v>34000</v>
      </c>
      <c r="G44" s="18">
        <v>34000</v>
      </c>
      <c r="H44" s="35">
        <v>0</v>
      </c>
      <c r="I44" s="36">
        <v>0</v>
      </c>
      <c r="J44" s="35">
        <v>0</v>
      </c>
      <c r="K44" s="21">
        <f>+F44-H44</f>
        <v>34000</v>
      </c>
      <c r="N44"/>
    </row>
    <row r="45" spans="2:14" ht="15" x14ac:dyDescent="0.25">
      <c r="B45" s="10" t="s">
        <v>52</v>
      </c>
      <c r="C45" s="11"/>
      <c r="D45" s="37">
        <f>+D46</f>
        <v>0</v>
      </c>
      <c r="E45" s="38">
        <f t="shared" ref="E45:K45" si="7">+E46</f>
        <v>14170623.43</v>
      </c>
      <c r="F45" s="39">
        <f t="shared" si="7"/>
        <v>14170623.43</v>
      </c>
      <c r="G45" s="37">
        <f t="shared" si="7"/>
        <v>0</v>
      </c>
      <c r="H45" s="40">
        <f t="shared" si="7"/>
        <v>0</v>
      </c>
      <c r="I45" s="37">
        <f t="shared" si="7"/>
        <v>0</v>
      </c>
      <c r="J45" s="38">
        <f t="shared" si="7"/>
        <v>0</v>
      </c>
      <c r="K45" s="37">
        <f t="shared" si="7"/>
        <v>14170623.43</v>
      </c>
      <c r="N45"/>
    </row>
    <row r="46" spans="2:14" ht="12.75" customHeight="1" x14ac:dyDescent="0.25">
      <c r="B46" s="16"/>
      <c r="C46" s="17" t="s">
        <v>53</v>
      </c>
      <c r="D46" s="36">
        <v>0</v>
      </c>
      <c r="E46" s="19">
        <v>14170623.43</v>
      </c>
      <c r="F46" s="20">
        <f>+D46+E46</f>
        <v>14170623.43</v>
      </c>
      <c r="G46" s="29">
        <v>0</v>
      </c>
      <c r="H46" s="30">
        <v>0</v>
      </c>
      <c r="I46" s="29">
        <v>0</v>
      </c>
      <c r="J46" s="30">
        <v>0</v>
      </c>
      <c r="K46" s="21">
        <f>+F46-H46</f>
        <v>14170623.43</v>
      </c>
      <c r="N46"/>
    </row>
    <row r="47" spans="2:14" ht="15" x14ac:dyDescent="0.25">
      <c r="B47" s="10" t="s">
        <v>54</v>
      </c>
      <c r="C47" s="11"/>
      <c r="D47" s="37">
        <f>+D48</f>
        <v>0</v>
      </c>
      <c r="E47" s="38">
        <f t="shared" ref="E47:K47" si="8">+E48</f>
        <v>0</v>
      </c>
      <c r="F47" s="39">
        <f t="shared" si="8"/>
        <v>0</v>
      </c>
      <c r="G47" s="37">
        <f t="shared" si="8"/>
        <v>0</v>
      </c>
      <c r="H47" s="40">
        <f t="shared" si="8"/>
        <v>0</v>
      </c>
      <c r="I47" s="37">
        <f t="shared" si="8"/>
        <v>0</v>
      </c>
      <c r="J47" s="38">
        <f t="shared" si="8"/>
        <v>0</v>
      </c>
      <c r="K47" s="37">
        <f t="shared" si="8"/>
        <v>0</v>
      </c>
      <c r="N47"/>
    </row>
    <row r="48" spans="2:14" ht="15" x14ac:dyDescent="0.25">
      <c r="B48" s="16"/>
      <c r="C48" s="17" t="s">
        <v>55</v>
      </c>
      <c r="D48" s="41">
        <v>0</v>
      </c>
      <c r="E48" s="42">
        <v>0</v>
      </c>
      <c r="F48" s="43">
        <f>+D48+E48</f>
        <v>0</v>
      </c>
      <c r="G48" s="41">
        <v>0</v>
      </c>
      <c r="H48" s="23">
        <v>0</v>
      </c>
      <c r="I48" s="41">
        <v>0</v>
      </c>
      <c r="J48" s="44">
        <v>0</v>
      </c>
      <c r="K48" s="41">
        <f>+F48-H48</f>
        <v>0</v>
      </c>
    </row>
    <row r="49" spans="1:13" s="51" customFormat="1" x14ac:dyDescent="0.2">
      <c r="A49" s="45"/>
      <c r="B49" s="46"/>
      <c r="C49" s="47" t="s">
        <v>56</v>
      </c>
      <c r="D49" s="48">
        <f>+D10+D18+D28+D38+D40+D47+D45</f>
        <v>73375168.350000009</v>
      </c>
      <c r="E49" s="48">
        <f>+E10+E18+E28+E38+E40+E47+E45</f>
        <v>49496633.32</v>
      </c>
      <c r="F49" s="48">
        <f t="shared" ref="F49:K49" si="9">+F10+F18+F28+F38+F40+F47+F45</f>
        <v>122871801.66999999</v>
      </c>
      <c r="G49" s="48">
        <f t="shared" si="9"/>
        <v>27231708.829999998</v>
      </c>
      <c r="H49" s="49">
        <f t="shared" si="9"/>
        <v>24755592.829999998</v>
      </c>
      <c r="I49" s="48">
        <f t="shared" si="9"/>
        <v>24755592.829999998</v>
      </c>
      <c r="J49" s="50">
        <f t="shared" si="9"/>
        <v>24755592.829999998</v>
      </c>
      <c r="K49" s="48">
        <f t="shared" si="9"/>
        <v>98116208.840000004</v>
      </c>
      <c r="L49" s="45"/>
    </row>
    <row r="51" spans="1:13" ht="15" x14ac:dyDescent="0.25">
      <c r="B51" s="52" t="s">
        <v>57</v>
      </c>
      <c r="F51" s="53"/>
      <c r="G51" s="53"/>
      <c r="H51" s="53"/>
      <c r="I51" s="53"/>
      <c r="J51" s="53"/>
      <c r="K51" s="53"/>
    </row>
    <row r="52" spans="1:13" ht="15" x14ac:dyDescent="0.25">
      <c r="D52" s="54"/>
      <c r="E52" s="54"/>
      <c r="F52" s="54"/>
      <c r="G52" s="54"/>
      <c r="H52" s="54"/>
      <c r="I52" s="54"/>
      <c r="J52" s="54"/>
      <c r="K52" s="54"/>
    </row>
    <row r="53" spans="1:13" ht="15" x14ac:dyDescent="0.25">
      <c r="D53" s="54"/>
      <c r="E53" s="54"/>
      <c r="F53" s="54"/>
      <c r="G53" s="54"/>
      <c r="H53" s="54"/>
      <c r="I53" s="54"/>
      <c r="J53" s="54"/>
      <c r="K53" s="54"/>
    </row>
    <row r="54" spans="1:13" ht="15" x14ac:dyDescent="0.25">
      <c r="C54" s="55"/>
      <c r="F54" s="33"/>
      <c r="G54" s="55"/>
      <c r="H54" s="55"/>
      <c r="I54" s="55"/>
      <c r="J54" s="55"/>
      <c r="K54" s="33"/>
    </row>
    <row r="55" spans="1:13" ht="15" x14ac:dyDescent="0.25">
      <c r="C55" s="56" t="s">
        <v>58</v>
      </c>
      <c r="F55" s="57" t="s">
        <v>59</v>
      </c>
      <c r="G55" s="57"/>
      <c r="H55" s="57"/>
      <c r="I55" s="57"/>
      <c r="J55" s="57"/>
      <c r="K55" s="57"/>
    </row>
    <row r="56" spans="1:13" ht="15" x14ac:dyDescent="0.25">
      <c r="C56" s="56" t="s">
        <v>60</v>
      </c>
      <c r="E56" s="54"/>
      <c r="F56" s="58" t="s">
        <v>61</v>
      </c>
      <c r="G56" s="58"/>
      <c r="H56" s="58"/>
      <c r="I56" s="58"/>
      <c r="J56" s="58"/>
      <c r="K56" s="58"/>
    </row>
    <row r="57" spans="1:13" ht="15" x14ac:dyDescent="0.25">
      <c r="D57" s="54"/>
      <c r="E57" s="54"/>
      <c r="F57" s="54"/>
      <c r="G57" s="54"/>
      <c r="H57" s="54"/>
      <c r="I57" s="54"/>
      <c r="J57" s="54"/>
      <c r="K57" s="54"/>
    </row>
    <row r="58" spans="1:13" ht="15" x14ac:dyDescent="0.25">
      <c r="D58" s="59"/>
      <c r="E58" s="59"/>
      <c r="F58" s="59"/>
      <c r="G58" s="59"/>
      <c r="H58" s="59"/>
      <c r="I58" s="59"/>
      <c r="J58" s="59"/>
      <c r="K58" s="59"/>
      <c r="L58" s="59"/>
    </row>
    <row r="60" spans="1:13" ht="15" x14ac:dyDescent="0.25">
      <c r="D60" s="60"/>
      <c r="E60" s="60"/>
      <c r="F60" s="60"/>
      <c r="G60" s="60"/>
      <c r="H60" s="60"/>
      <c r="I60" s="60"/>
      <c r="J60" s="60"/>
      <c r="K60" s="60"/>
    </row>
    <row r="61" spans="1:13" ht="15" x14ac:dyDescent="0.25">
      <c r="M61" s="61"/>
    </row>
    <row r="62" spans="1:13" ht="15" x14ac:dyDescent="0.25">
      <c r="F62" s="59"/>
    </row>
    <row r="65" spans="13:13" ht="15" x14ac:dyDescent="0.25">
      <c r="M65" s="61" t="s">
        <v>62</v>
      </c>
    </row>
    <row r="67" spans="13:13" ht="15" x14ac:dyDescent="0.25">
      <c r="M67" s="61"/>
    </row>
  </sheetData>
  <mergeCells count="15">
    <mergeCell ref="B47:C47"/>
    <mergeCell ref="F55:K55"/>
    <mergeCell ref="F56:K56"/>
    <mergeCell ref="B10:C10"/>
    <mergeCell ref="B18:C18"/>
    <mergeCell ref="B28:C28"/>
    <mergeCell ref="B38:C38"/>
    <mergeCell ref="B40:C40"/>
    <mergeCell ref="B45:C45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2018-05-02T00:45:13Z</dcterms:created>
  <dcterms:modified xsi:type="dcterms:W3CDTF">2018-05-02T00:45:33Z</dcterms:modified>
</cp:coreProperties>
</file>