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I59" i="1" l="1"/>
  <c r="J59" i="1" s="1"/>
  <c r="H59" i="1"/>
  <c r="F59" i="1"/>
  <c r="E59" i="1"/>
  <c r="J58" i="1"/>
  <c r="G58" i="1"/>
  <c r="J57" i="1"/>
  <c r="G57" i="1"/>
  <c r="J56" i="1"/>
  <c r="G56" i="1"/>
  <c r="J54" i="1"/>
  <c r="G54" i="1"/>
  <c r="J53" i="1"/>
  <c r="G53" i="1"/>
  <c r="J52" i="1"/>
  <c r="G52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G59" i="1" s="1"/>
  <c r="F28" i="1"/>
  <c r="J25" i="1"/>
  <c r="G25" i="1"/>
  <c r="J24" i="1"/>
  <c r="G24" i="1"/>
  <c r="J23" i="1"/>
  <c r="G23" i="1"/>
  <c r="J19" i="1"/>
  <c r="G19" i="1"/>
  <c r="I18" i="1"/>
  <c r="J18" i="1" s="1"/>
  <c r="H18" i="1"/>
  <c r="F18" i="1"/>
  <c r="E18" i="1"/>
  <c r="G18" i="1" s="1"/>
  <c r="J16" i="1"/>
  <c r="J15" i="1" s="1"/>
  <c r="G16" i="1"/>
  <c r="I15" i="1"/>
  <c r="I28" i="1" s="1"/>
  <c r="H15" i="1"/>
  <c r="H28" i="1" s="1"/>
  <c r="G15" i="1"/>
  <c r="F15" i="1"/>
  <c r="E15" i="1"/>
  <c r="E28" i="1" s="1"/>
  <c r="J14" i="1"/>
  <c r="G14" i="1"/>
  <c r="J13" i="1"/>
  <c r="G13" i="1"/>
  <c r="J12" i="1"/>
  <c r="G12" i="1"/>
  <c r="J11" i="1"/>
  <c r="G11" i="1"/>
  <c r="G28" i="1" l="1"/>
  <c r="J28" i="1"/>
</calcChain>
</file>

<file path=xl/comments1.xml><?xml version="1.0" encoding="utf-8"?>
<comments xmlns="http://schemas.openxmlformats.org/spreadsheetml/2006/main">
  <authors>
    <author>DGCG</author>
  </authors>
  <commentList>
    <comment ref="H60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<sst xmlns="http://schemas.openxmlformats.org/spreadsheetml/2006/main" count="100" uniqueCount="77">
  <si>
    <t>ESTADO ANALÍTICO DE INGRESOS</t>
  </si>
  <si>
    <t>POR FUENTE DE FINANCIAMIENTO Y FUENTE DE FINANCIAMIENTO/RUBRO</t>
  </si>
  <si>
    <t>Del 1° de Enero al 31 de Marzo de 2018</t>
  </si>
  <si>
    <t xml:space="preserve">Ente Público:      </t>
  </si>
  <si>
    <t>UNIVERSIDAD POLITÉCNICA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</si>
  <si>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</si>
  <si>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</si>
  <si>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</si>
  <si>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</si>
  <si>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</si>
  <si>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</si>
  <si>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</si>
  <si>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</si>
  <si>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</si>
  <si>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</si>
  <si>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</si>
  <si>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</si>
  <si>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</si>
  <si>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</si>
  <si>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</si>
  <si>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</si>
  <si>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</si>
  <si>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</si>
  <si>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</si>
  <si>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</si>
  <si>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</si>
  <si>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</si>
  <si>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</si>
  <si>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</si>
  <si>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</si>
  <si>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</si>
  <si>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</si>
  <si>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</si>
  <si>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</si>
  <si>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</si>
  <si>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</si>
  <si>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 xml:space="preserve"> INGRESOS PROPIOS</t>
  </si>
  <si>
    <t>4 5</t>
  </si>
  <si>
    <t xml:space="preserve"> PRODUCTOS</t>
  </si>
  <si>
    <t>4 5.1</t>
  </si>
  <si>
    <t xml:space="preserve"> PRODUCTOS DE TIPO CORRIENTE</t>
  </si>
  <si>
    <t>4 6</t>
  </si>
  <si>
    <t xml:space="preserve"> APROVECHAMIENTOS</t>
  </si>
  <si>
    <t>4 6.1</t>
  </si>
  <si>
    <t xml:space="preserve"> APROVECHAMIENTOS  TIPO CORRIENTE</t>
  </si>
  <si>
    <t>4 6.9</t>
  </si>
  <si>
    <t xml:space="preserve"> APROVECHAMIENTOS NO COMPRENDIDOS EN</t>
  </si>
  <si>
    <t>4 7</t>
  </si>
  <si>
    <t xml:space="preserve"> ING. POR VENTAS DE BIENES Y SERV</t>
  </si>
  <si>
    <t>4 7.1</t>
  </si>
  <si>
    <t xml:space="preserve"> ING. VTAS BIENES Y SERV. ORG.DESCENTR</t>
  </si>
  <si>
    <t xml:space="preserve"> RECURSOS FEDERALES</t>
  </si>
  <si>
    <t>5 5</t>
  </si>
  <si>
    <t>5 5.1</t>
  </si>
  <si>
    <t>5 6</t>
  </si>
  <si>
    <t>5 6.9</t>
  </si>
  <si>
    <t>5 8</t>
  </si>
  <si>
    <t xml:space="preserve"> PARTICIPACIONES Y APORTACIONES</t>
  </si>
  <si>
    <t>5 8.2</t>
  </si>
  <si>
    <t xml:space="preserve"> APORTACIONES</t>
  </si>
  <si>
    <t>5 8.3</t>
  </si>
  <si>
    <t xml:space="preserve"> CONVENIOS</t>
  </si>
  <si>
    <t xml:space="preserve"> RECURSOS ESTATALES</t>
  </si>
  <si>
    <t>6 9</t>
  </si>
  <si>
    <t xml:space="preserve"> TRANS., ASIGNACIONES, SUBSIDIOS Y</t>
  </si>
  <si>
    <t>6 9.1</t>
  </si>
  <si>
    <t xml:space="preserve"> TRANS. INTERNAS Y ASIGN A SECTOR PUB.</t>
  </si>
  <si>
    <t xml:space="preserve"> OTROS RECURSOS</t>
  </si>
  <si>
    <t>7 6</t>
  </si>
  <si>
    <t>7 6.9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</si>
  <si>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</si>
  <si>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</si>
  <si>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MTRO. HUGO GARCÍA VARGAS</t>
  </si>
  <si>
    <t>ING. JOSÉ DE JESÚS ROMO GUTIÉRREZ</t>
  </si>
  <si>
    <t>RECTOR</t>
  </si>
  <si>
    <t>SECRETARIO ADMINISTRATIVO</t>
  </si>
  <si>
    <t>Página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</si>
</sst>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9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2" fillId="0" borderId="0"/>
    <xf numFmtId="0" fontId="13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0" fillId="0" borderId="0"/>
    <xf numFmtId="0" fontId="10" fillId="0" borderId="0"/>
    <xf numFmtId="0" fontId="2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4" fontId="6" fillId="13" borderId="17" applyNumberFormat="0" applyProtection="0">
      <alignment horizontal="left" vertical="center" indent="1"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77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5" fillId="11" borderId="0" xfId="2" applyFont="1" applyFill="1"/>
    <xf numFmtId="0" fontId="5" fillId="11" borderId="0" xfId="2" applyFont="1" applyFill="1" applyBorder="1"/>
    <xf numFmtId="0" fontId="3" fillId="11" borderId="0" xfId="0" applyFont="1" applyFill="1" applyBorder="1"/>
    <xf numFmtId="0" fontId="5" fillId="11" borderId="0" xfId="2" applyFont="1" applyFill="1" applyBorder="1" applyAlignment="1">
      <alignment horizontal="center"/>
    </xf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11" borderId="2" xfId="2" applyFont="1" applyFill="1" applyBorder="1" applyAlignment="1">
      <alignment horizontal="center"/>
    </xf>
    <xf numFmtId="0" fontId="5" fillId="11" borderId="0" xfId="2" applyFont="1" applyFill="1" applyAlignment="1">
      <alignment horizontal="center"/>
    </xf>
    <xf numFmtId="0" fontId="5" fillId="11" borderId="0" xfId="2" applyFont="1" applyFill="1" applyAlignment="1"/>
    <xf numFmtId="37" fontId="4" fillId="12" borderId="3" xfId="2" applyNumberFormat="1" applyFont="1" applyFill="1" applyBorder="1" applyAlignment="1">
      <alignment horizontal="center" vertical="center"/>
    </xf>
    <xf numFmtId="37" fontId="4" fillId="12" borderId="3" xfId="2" applyNumberFormat="1" applyFont="1" applyFill="1" applyBorder="1" applyAlignment="1">
      <alignment horizontal="center" vertical="center" wrapText="1"/>
    </xf>
    <xf numFmtId="37" fontId="4" fillId="12" borderId="3" xfId="2" applyNumberFormat="1" applyFont="1" applyFill="1" applyBorder="1" applyAlignment="1">
      <alignment horizontal="center" vertical="center"/>
    </xf>
    <xf numFmtId="37" fontId="4" fillId="12" borderId="3" xfId="2" applyNumberFormat="1" applyFont="1" applyFill="1" applyBorder="1" applyAlignment="1">
      <alignment horizontal="center" wrapText="1"/>
    </xf>
    <xf numFmtId="0" fontId="3" fillId="11" borderId="0" xfId="2" applyFont="1" applyFill="1"/>
    <xf numFmtId="0" fontId="6" fillId="11" borderId="4" xfId="2" applyFont="1" applyFill="1" applyBorder="1"/>
    <xf numFmtId="0" fontId="6" fillId="11" borderId="5" xfId="2" applyFont="1" applyFill="1" applyBorder="1"/>
    <xf numFmtId="0" fontId="6" fillId="11" borderId="6" xfId="2" applyFont="1" applyFill="1" applyBorder="1"/>
    <xf numFmtId="43" fontId="6" fillId="11" borderId="6" xfId="1" applyFont="1" applyFill="1" applyBorder="1" applyAlignment="1">
      <alignment horizontal="center"/>
    </xf>
    <xf numFmtId="43" fontId="6" fillId="11" borderId="7" xfId="1" applyFont="1" applyFill="1" applyBorder="1" applyAlignment="1">
      <alignment horizontal="center"/>
    </xf>
    <xf numFmtId="0" fontId="7" fillId="11" borderId="8" xfId="0" applyFont="1" applyFill="1" applyBorder="1" applyAlignment="1">
      <alignment horizontal="lef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9" xfId="0" applyFont="1" applyFill="1" applyBorder="1" applyAlignment="1">
      <alignment horizontal="left" vertical="center" wrapText="1"/>
    </xf>
    <xf numFmtId="43" fontId="7" fillId="11" borderId="10" xfId="1" applyFont="1" applyFill="1" applyBorder="1" applyAlignment="1">
      <alignment vertical="center" wrapText="1"/>
    </xf>
    <xf numFmtId="0" fontId="6" fillId="11" borderId="8" xfId="2" applyFont="1" applyFill="1" applyBorder="1" applyAlignment="1">
      <alignment horizontal="center" vertical="center"/>
    </xf>
    <xf numFmtId="43" fontId="7" fillId="0" borderId="10" xfId="1" applyFont="1" applyFill="1" applyBorder="1" applyAlignment="1">
      <alignment vertical="center" wrapText="1"/>
    </xf>
    <xf numFmtId="0" fontId="3" fillId="0" borderId="0" xfId="0" applyFont="1"/>
    <xf numFmtId="43" fontId="3" fillId="0" borderId="0" xfId="0" applyNumberFormat="1" applyFont="1"/>
    <xf numFmtId="0" fontId="8" fillId="11" borderId="0" xfId="2" applyFont="1" applyFill="1"/>
    <xf numFmtId="0" fontId="6" fillId="11" borderId="11" xfId="2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/>
    </xf>
    <xf numFmtId="0" fontId="6" fillId="11" borderId="12" xfId="2" applyFont="1" applyFill="1" applyBorder="1" applyAlignment="1">
      <alignment wrapText="1"/>
    </xf>
    <xf numFmtId="43" fontId="6" fillId="11" borderId="12" xfId="1" applyFont="1" applyFill="1" applyBorder="1" applyAlignment="1">
      <alignment horizontal="center"/>
    </xf>
    <xf numFmtId="43" fontId="6" fillId="11" borderId="13" xfId="1" applyFont="1" applyFill="1" applyBorder="1" applyAlignment="1">
      <alignment horizontal="center"/>
    </xf>
    <xf numFmtId="0" fontId="8" fillId="11" borderId="14" xfId="2" applyFont="1" applyFill="1" applyBorder="1" applyAlignment="1">
      <alignment horizontal="centerContinuous"/>
    </xf>
    <xf numFmtId="0" fontId="8" fillId="11" borderId="15" xfId="2" applyFont="1" applyFill="1" applyBorder="1" applyAlignment="1">
      <alignment horizontal="centerContinuous"/>
    </xf>
    <xf numFmtId="0" fontId="8" fillId="11" borderId="16" xfId="2" applyFont="1" applyFill="1" applyBorder="1" applyAlignment="1">
      <alignment horizontal="left" wrapText="1"/>
    </xf>
    <xf numFmtId="43" fontId="9" fillId="11" borderId="10" xfId="1" applyFont="1" applyFill="1" applyBorder="1" applyAlignment="1">
      <alignment vertical="center" wrapText="1"/>
    </xf>
    <xf numFmtId="43" fontId="7" fillId="11" borderId="7" xfId="1" applyFont="1" applyFill="1" applyBorder="1" applyAlignment="1">
      <alignment horizontal="right" vertical="center" wrapText="1"/>
    </xf>
    <xf numFmtId="0" fontId="10" fillId="11" borderId="5" xfId="0" applyFont="1" applyFill="1" applyBorder="1" applyAlignment="1">
      <alignment vertical="top" wrapText="1"/>
    </xf>
    <xf numFmtId="43" fontId="10" fillId="11" borderId="5" xfId="1" applyFont="1" applyFill="1" applyBorder="1" applyAlignment="1">
      <alignment vertical="top" wrapText="1"/>
    </xf>
    <xf numFmtId="43" fontId="4" fillId="0" borderId="14" xfId="1" applyFont="1" applyBorder="1" applyAlignment="1">
      <alignment horizontal="center" vertical="top" wrapText="1"/>
    </xf>
    <xf numFmtId="43" fontId="4" fillId="0" borderId="16" xfId="1" applyFont="1" applyBorder="1" applyAlignment="1">
      <alignment horizontal="center" vertical="top" wrapText="1"/>
    </xf>
    <xf numFmtId="43" fontId="7" fillId="11" borderId="13" xfId="1" applyFont="1" applyFill="1" applyBorder="1" applyAlignment="1">
      <alignment horizontal="right" vertical="center" wrapText="1"/>
    </xf>
    <xf numFmtId="0" fontId="6" fillId="11" borderId="4" xfId="2" applyFont="1" applyFill="1" applyBorder="1" applyAlignment="1">
      <alignment horizontal="left"/>
    </xf>
    <xf numFmtId="0" fontId="6" fillId="11" borderId="5" xfId="2" applyFont="1" applyFill="1" applyBorder="1" applyAlignment="1">
      <alignment horizontal="left"/>
    </xf>
    <xf numFmtId="0" fontId="6" fillId="11" borderId="6" xfId="2" applyFont="1" applyFill="1" applyBorder="1" applyAlignment="1">
      <alignment horizontal="left"/>
    </xf>
    <xf numFmtId="0" fontId="6" fillId="11" borderId="8" xfId="2" applyFont="1" applyFill="1" applyBorder="1" applyAlignment="1">
      <alignment horizontal="left"/>
    </xf>
    <xf numFmtId="0" fontId="6" fillId="11" borderId="0" xfId="2" applyFont="1" applyFill="1" applyBorder="1" applyAlignment="1">
      <alignment horizontal="left"/>
    </xf>
    <xf numFmtId="0" fontId="3" fillId="11" borderId="9" xfId="0" applyFont="1" applyFill="1" applyBorder="1" applyAlignment="1">
      <alignment horizontal="left"/>
    </xf>
    <xf numFmtId="0" fontId="6" fillId="11" borderId="8" xfId="2" applyFont="1" applyFill="1" applyBorder="1" applyAlignment="1">
      <alignment horizontal="left" vertical="center"/>
    </xf>
    <xf numFmtId="0" fontId="7" fillId="11" borderId="0" xfId="0" applyFont="1" applyFill="1" applyBorder="1" applyAlignment="1">
      <alignment vertical="center" wrapText="1"/>
    </xf>
    <xf numFmtId="0" fontId="7" fillId="11" borderId="9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/>
    </xf>
    <xf numFmtId="43" fontId="7" fillId="11" borderId="13" xfId="1" applyFont="1" applyFill="1" applyBorder="1" applyAlignment="1">
      <alignment vertical="center" wrapText="1"/>
    </xf>
    <xf numFmtId="0" fontId="11" fillId="11" borderId="14" xfId="2" applyFont="1" applyFill="1" applyBorder="1" applyAlignment="1">
      <alignment horizontal="centerContinuous"/>
    </xf>
    <xf numFmtId="0" fontId="11" fillId="11" borderId="15" xfId="2" applyFont="1" applyFill="1" applyBorder="1" applyAlignment="1">
      <alignment horizontal="centerContinuous"/>
    </xf>
    <xf numFmtId="0" fontId="11" fillId="11" borderId="16" xfId="2" applyFont="1" applyFill="1" applyBorder="1" applyAlignment="1">
      <alignment horizontal="left" wrapText="1" indent="1"/>
    </xf>
    <xf numFmtId="43" fontId="9" fillId="11" borderId="13" xfId="1" applyFont="1" applyFill="1" applyBorder="1" applyAlignment="1">
      <alignment vertical="center" wrapText="1"/>
    </xf>
    <xf numFmtId="43" fontId="12" fillId="11" borderId="7" xfId="1" applyFont="1" applyFill="1" applyBorder="1" applyAlignment="1">
      <alignment horizontal="right" vertical="center" wrapText="1"/>
    </xf>
    <xf numFmtId="0" fontId="13" fillId="11" borderId="0" xfId="0" applyFont="1" applyFill="1"/>
    <xf numFmtId="0" fontId="13" fillId="0" borderId="0" xfId="0" applyFont="1"/>
    <xf numFmtId="43" fontId="14" fillId="11" borderId="5" xfId="1" applyFont="1" applyFill="1" applyBorder="1" applyAlignment="1">
      <alignment vertical="top" wrapText="1"/>
    </xf>
    <xf numFmtId="43" fontId="15" fillId="0" borderId="14" xfId="1" applyFont="1" applyBorder="1" applyAlignment="1">
      <alignment horizontal="center" vertical="top" wrapText="1"/>
    </xf>
    <xf numFmtId="43" fontId="15" fillId="0" borderId="16" xfId="1" applyFont="1" applyBorder="1" applyAlignment="1">
      <alignment horizontal="center" vertical="top" wrapText="1"/>
    </xf>
    <xf numFmtId="43" fontId="12" fillId="11" borderId="13" xfId="1" applyFont="1" applyFill="1" applyBorder="1" applyAlignment="1">
      <alignment horizontal="right" vertical="center" wrapText="1"/>
    </xf>
    <xf numFmtId="0" fontId="14" fillId="11" borderId="0" xfId="0" applyFont="1" applyFill="1" applyAlignment="1">
      <alignment horizontal="left" vertical="top" wrapText="1"/>
    </xf>
    <xf numFmtId="0" fontId="3" fillId="0" borderId="2" xfId="0" applyFont="1" applyBorder="1"/>
    <xf numFmtId="0" fontId="3" fillId="0" borderId="0" xfId="0" applyFont="1" applyAlignment="1">
      <alignment horizontal="center"/>
    </xf>
    <xf numFmtId="43" fontId="10" fillId="11" borderId="0" xfId="1" applyFont="1" applyFill="1" applyBorder="1" applyProtection="1"/>
    <xf numFmtId="0" fontId="3" fillId="0" borderId="5" xfId="0" applyFont="1" applyBorder="1" applyAlignment="1">
      <alignment horizontal="center"/>
    </xf>
    <xf numFmtId="43" fontId="10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397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2" xfId="28"/>
    <cellStyle name="Millares 2 10" xfId="29"/>
    <cellStyle name="Millares 2 10 2" xfId="30"/>
    <cellStyle name="Millares 2 11" xfId="31"/>
    <cellStyle name="Millares 2 11 2" xfId="32"/>
    <cellStyle name="Millares 2 12" xfId="33"/>
    <cellStyle name="Millares 2 12 2" xfId="34"/>
    <cellStyle name="Millares 2 13" xfId="35"/>
    <cellStyle name="Millares 2 13 2" xfId="36"/>
    <cellStyle name="Millares 2 14" xfId="37"/>
    <cellStyle name="Millares 2 14 2" xfId="38"/>
    <cellStyle name="Millares 2 15" xfId="39"/>
    <cellStyle name="Millares 2 15 2" xfId="40"/>
    <cellStyle name="Millares 2 16" xfId="41"/>
    <cellStyle name="Millares 2 16 2" xfId="42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3" xfId="63"/>
    <cellStyle name="Millares 2 2 3 2" xfId="64"/>
    <cellStyle name="Millares 2 2 4" xfId="65"/>
    <cellStyle name="Millares 2 2 4 2" xfId="66"/>
    <cellStyle name="Millares 2 2 5" xfId="67"/>
    <cellStyle name="Millares 2 2 5 2" xfId="68"/>
    <cellStyle name="Millares 2 2 6" xfId="69"/>
    <cellStyle name="Millares 2 2 6 2" xfId="70"/>
    <cellStyle name="Millares 2 2 7" xfId="71"/>
    <cellStyle name="Millares 2 2 7 2" xfId="72"/>
    <cellStyle name="Millares 2 2 8" xfId="73"/>
    <cellStyle name="Millares 2 2 8 2" xfId="74"/>
    <cellStyle name="Millares 2 2 9" xfId="75"/>
    <cellStyle name="Millares 2 2 9 2" xfId="76"/>
    <cellStyle name="Millares 2 20" xfId="77"/>
    <cellStyle name="Millares 2 20 2" xfId="78"/>
    <cellStyle name="Millares 2 21" xfId="79"/>
    <cellStyle name="Millares 2 21 2" xfId="80"/>
    <cellStyle name="Millares 2 22" xfId="81"/>
    <cellStyle name="Millares 2 22 2" xfId="82"/>
    <cellStyle name="Millares 2 23" xfId="83"/>
    <cellStyle name="Millares 2 23 2" xfId="84"/>
    <cellStyle name="Millares 2 24" xfId="85"/>
    <cellStyle name="Millares 2 24 2" xfId="86"/>
    <cellStyle name="Millares 2 25" xfId="87"/>
    <cellStyle name="Millares 2 26" xfId="88"/>
    <cellStyle name="Millares 2 27" xfId="89"/>
    <cellStyle name="Millares 2 28" xfId="90"/>
    <cellStyle name="Millares 2 29" xfId="91"/>
    <cellStyle name="Millares 2 3" xfId="92"/>
    <cellStyle name="Millares 2 3 10" xfId="93"/>
    <cellStyle name="Millares 2 3 11" xfId="94"/>
    <cellStyle name="Millares 2 3 12" xfId="95"/>
    <cellStyle name="Millares 2 3 13" xfId="96"/>
    <cellStyle name="Millares 2 3 14" xfId="97"/>
    <cellStyle name="Millares 2 3 15" xfId="98"/>
    <cellStyle name="Millares 2 3 16" xfId="99"/>
    <cellStyle name="Millares 2 3 2" xfId="100"/>
    <cellStyle name="Millares 2 3 2 2" xfId="101"/>
    <cellStyle name="Millares 2 3 3" xfId="102"/>
    <cellStyle name="Millares 2 3 3 2" xfId="103"/>
    <cellStyle name="Millares 2 3 4" xfId="104"/>
    <cellStyle name="Millares 2 3 4 2" xfId="105"/>
    <cellStyle name="Millares 2 3 5" xfId="106"/>
    <cellStyle name="Millares 2 3 5 2" xfId="107"/>
    <cellStyle name="Millares 2 3 6" xfId="108"/>
    <cellStyle name="Millares 2 3 7" xfId="109"/>
    <cellStyle name="Millares 2 3 8" xfId="110"/>
    <cellStyle name="Millares 2 3 9" xfId="111"/>
    <cellStyle name="Millares 2 30" xfId="112"/>
    <cellStyle name="Millares 2 31" xfId="113"/>
    <cellStyle name="Millares 2 32" xfId="114"/>
    <cellStyle name="Millares 2 33" xfId="115"/>
    <cellStyle name="Millares 2 34" xfId="116"/>
    <cellStyle name="Millares 2 35" xfId="117"/>
    <cellStyle name="Millares 2 36" xfId="118"/>
    <cellStyle name="Millares 2 4" xfId="119"/>
    <cellStyle name="Millares 2 4 2" xfId="120"/>
    <cellStyle name="Millares 2 5" xfId="121"/>
    <cellStyle name="Millares 2 5 2" xfId="122"/>
    <cellStyle name="Millares 2 6" xfId="123"/>
    <cellStyle name="Millares 2 6 2" xfId="124"/>
    <cellStyle name="Millares 2 7" xfId="125"/>
    <cellStyle name="Millares 2 7 2" xfId="126"/>
    <cellStyle name="Millares 2 8" xfId="127"/>
    <cellStyle name="Millares 2 8 2" xfId="128"/>
    <cellStyle name="Millares 2 9" xfId="129"/>
    <cellStyle name="Millares 2 9 2" xfId="130"/>
    <cellStyle name="Millares 3" xfId="131"/>
    <cellStyle name="Millares 3 10" xfId="132"/>
    <cellStyle name="Millares 3 11" xfId="133"/>
    <cellStyle name="Millares 3 12" xfId="134"/>
    <cellStyle name="Millares 3 13" xfId="135"/>
    <cellStyle name="Millares 3 14" xfId="136"/>
    <cellStyle name="Millares 3 15" xfId="137"/>
    <cellStyle name="Millares 3 16" xfId="138"/>
    <cellStyle name="Millares 3 17" xfId="139"/>
    <cellStyle name="Millares 3 18" xfId="140"/>
    <cellStyle name="Millares 3 19" xfId="141"/>
    <cellStyle name="Millares 3 2" xfId="142"/>
    <cellStyle name="Millares 3 2 2" xfId="143"/>
    <cellStyle name="Millares 3 20" xfId="144"/>
    <cellStyle name="Millares 3 3" xfId="145"/>
    <cellStyle name="Millares 3 3 2" xfId="146"/>
    <cellStyle name="Millares 3 4" xfId="147"/>
    <cellStyle name="Millares 3 4 2" xfId="148"/>
    <cellStyle name="Millares 3 5" xfId="149"/>
    <cellStyle name="Millares 3 5 2" xfId="150"/>
    <cellStyle name="Millares 3 6" xfId="151"/>
    <cellStyle name="Millares 3 6 2" xfId="152"/>
    <cellStyle name="Millares 3 7" xfId="153"/>
    <cellStyle name="Millares 3 7 2" xfId="154"/>
    <cellStyle name="Millares 3 8" xfId="155"/>
    <cellStyle name="Millares 3 8 2" xfId="156"/>
    <cellStyle name="Millares 3 9" xfId="157"/>
    <cellStyle name="Millares 3 9 2" xfId="158"/>
    <cellStyle name="Millares 4" xfId="159"/>
    <cellStyle name="Millares 4 2" xfId="160"/>
    <cellStyle name="Millares 4 3" xfId="161"/>
    <cellStyle name="Millares 4 3 2" xfId="162"/>
    <cellStyle name="Millares 4 4" xfId="163"/>
    <cellStyle name="Millares 5" xfId="164"/>
    <cellStyle name="Millares 5 2" xfId="165"/>
    <cellStyle name="Millares 6" xfId="166"/>
    <cellStyle name="Millares 6 2" xfId="167"/>
    <cellStyle name="Millares 7" xfId="168"/>
    <cellStyle name="Millares 7 2" xfId="169"/>
    <cellStyle name="Millares 8" xfId="170"/>
    <cellStyle name="Millares 8 2" xfId="171"/>
    <cellStyle name="Millares 8 2 2" xfId="172"/>
    <cellStyle name="Millares 8 3" xfId="173"/>
    <cellStyle name="Millares 9" xfId="174"/>
    <cellStyle name="Millares 9 2" xfId="175"/>
    <cellStyle name="Moneda 2" xfId="176"/>
    <cellStyle name="Moneda 2 10" xfId="177"/>
    <cellStyle name="Moneda 2 11" xfId="178"/>
    <cellStyle name="Moneda 2 12" xfId="179"/>
    <cellStyle name="Moneda 2 13" xfId="180"/>
    <cellStyle name="Moneda 2 14" xfId="181"/>
    <cellStyle name="Moneda 2 15" xfId="182"/>
    <cellStyle name="Moneda 2 16" xfId="183"/>
    <cellStyle name="Moneda 2 17" xfId="184"/>
    <cellStyle name="Moneda 2 18" xfId="185"/>
    <cellStyle name="Moneda 2 2" xfId="186"/>
    <cellStyle name="Moneda 2 2 2" xfId="187"/>
    <cellStyle name="Moneda 2 2 2 2" xfId="188"/>
    <cellStyle name="Moneda 2 2 3" xfId="189"/>
    <cellStyle name="Moneda 2 2 3 2" xfId="190"/>
    <cellStyle name="Moneda 2 2 4" xfId="191"/>
    <cellStyle name="Moneda 2 3" xfId="192"/>
    <cellStyle name="Moneda 2 3 2" xfId="193"/>
    <cellStyle name="Moneda 2 4" xfId="194"/>
    <cellStyle name="Moneda 2 4 2" xfId="195"/>
    <cellStyle name="Moneda 2 5" xfId="196"/>
    <cellStyle name="Moneda 2 5 2" xfId="197"/>
    <cellStyle name="Moneda 2 6" xfId="198"/>
    <cellStyle name="Moneda 2 6 2" xfId="199"/>
    <cellStyle name="Moneda 2 7" xfId="200"/>
    <cellStyle name="Moneda 2 8" xfId="201"/>
    <cellStyle name="Moneda 2 9" xfId="202"/>
    <cellStyle name="Normal" xfId="0" builtinId="0"/>
    <cellStyle name="Normal 10" xfId="203"/>
    <cellStyle name="Normal 10 2" xfId="204"/>
    <cellStyle name="Normal 10 3" xfId="205"/>
    <cellStyle name="Normal 10 4" xfId="206"/>
    <cellStyle name="Normal 10 5" xfId="207"/>
    <cellStyle name="Normal 11" xfId="208"/>
    <cellStyle name="Normal 12" xfId="209"/>
    <cellStyle name="Normal 12 2" xfId="210"/>
    <cellStyle name="Normal 13" xfId="211"/>
    <cellStyle name="Normal 14" xfId="212"/>
    <cellStyle name="Normal 15" xfId="213"/>
    <cellStyle name="Normal 2" xfId="214"/>
    <cellStyle name="Normal 2 10" xfId="215"/>
    <cellStyle name="Normal 2 10 2" xfId="216"/>
    <cellStyle name="Normal 2 10 3" xfId="217"/>
    <cellStyle name="Normal 2 11" xfId="218"/>
    <cellStyle name="Normal 2 11 2" xfId="219"/>
    <cellStyle name="Normal 2 11 3" xfId="220"/>
    <cellStyle name="Normal 2 12" xfId="221"/>
    <cellStyle name="Normal 2 12 2" xfId="222"/>
    <cellStyle name="Normal 2 12 3" xfId="223"/>
    <cellStyle name="Normal 2 13" xfId="224"/>
    <cellStyle name="Normal 2 13 2" xfId="225"/>
    <cellStyle name="Normal 2 13 3" xfId="226"/>
    <cellStyle name="Normal 2 14" xfId="227"/>
    <cellStyle name="Normal 2 14 2" xfId="228"/>
    <cellStyle name="Normal 2 14 3" xfId="229"/>
    <cellStyle name="Normal 2 15" xfId="230"/>
    <cellStyle name="Normal 2 15 2" xfId="231"/>
    <cellStyle name="Normal 2 15 3" xfId="232"/>
    <cellStyle name="Normal 2 16" xfId="233"/>
    <cellStyle name="Normal 2 16 2" xfId="234"/>
    <cellStyle name="Normal 2 16 3" xfId="235"/>
    <cellStyle name="Normal 2 17" xfId="236"/>
    <cellStyle name="Normal 2 17 2" xfId="237"/>
    <cellStyle name="Normal 2 17 3" xfId="238"/>
    <cellStyle name="Normal 2 18" xfId="239"/>
    <cellStyle name="Normal 2 18 2" xfId="240"/>
    <cellStyle name="Normal 2 19" xfId="241"/>
    <cellStyle name="Normal 2 2" xfId="242"/>
    <cellStyle name="Normal 2 2 10" xfId="243"/>
    <cellStyle name="Normal 2 2 11" xfId="244"/>
    <cellStyle name="Normal 2 2 12" xfId="245"/>
    <cellStyle name="Normal 2 2 13" xfId="246"/>
    <cellStyle name="Normal 2 2 14" xfId="247"/>
    <cellStyle name="Normal 2 2 15" xfId="248"/>
    <cellStyle name="Normal 2 2 16" xfId="249"/>
    <cellStyle name="Normal 2 2 17" xfId="250"/>
    <cellStyle name="Normal 2 2 18" xfId="251"/>
    <cellStyle name="Normal 2 2 19" xfId="252"/>
    <cellStyle name="Normal 2 2 2" xfId="253"/>
    <cellStyle name="Normal 2 2 2 2" xfId="254"/>
    <cellStyle name="Normal 2 2 2 3" xfId="255"/>
    <cellStyle name="Normal 2 2 2 4" xfId="256"/>
    <cellStyle name="Normal 2 2 2 5" xfId="257"/>
    <cellStyle name="Normal 2 2 2 6" xfId="258"/>
    <cellStyle name="Normal 2 2 2 7" xfId="259"/>
    <cellStyle name="Normal 2 2 20" xfId="260"/>
    <cellStyle name="Normal 2 2 21" xfId="261"/>
    <cellStyle name="Normal 2 2 22" xfId="262"/>
    <cellStyle name="Normal 2 2 23" xfId="263"/>
    <cellStyle name="Normal 2 2 3" xfId="264"/>
    <cellStyle name="Normal 2 2 4" xfId="265"/>
    <cellStyle name="Normal 2 2 5" xfId="266"/>
    <cellStyle name="Normal 2 2 6" xfId="267"/>
    <cellStyle name="Normal 2 2 7" xfId="268"/>
    <cellStyle name="Normal 2 2 8" xfId="269"/>
    <cellStyle name="Normal 2 2 9" xfId="270"/>
    <cellStyle name="Normal 2 20" xfId="271"/>
    <cellStyle name="Normal 2 21" xfId="272"/>
    <cellStyle name="Normal 2 22" xfId="273"/>
    <cellStyle name="Normal 2 23" xfId="274"/>
    <cellStyle name="Normal 2 24" xfId="275"/>
    <cellStyle name="Normal 2 25" xfId="276"/>
    <cellStyle name="Normal 2 26" xfId="277"/>
    <cellStyle name="Normal 2 27" xfId="278"/>
    <cellStyle name="Normal 2 28" xfId="279"/>
    <cellStyle name="Normal 2 29" xfId="280"/>
    <cellStyle name="Normal 2 3" xfId="281"/>
    <cellStyle name="Normal 2 3 2" xfId="282"/>
    <cellStyle name="Normal 2 3 3" xfId="283"/>
    <cellStyle name="Normal 2 3 4" xfId="284"/>
    <cellStyle name="Normal 2 3 5" xfId="285"/>
    <cellStyle name="Normal 2 3 6" xfId="286"/>
    <cellStyle name="Normal 2 3 7" xfId="287"/>
    <cellStyle name="Normal 2 3 8" xfId="288"/>
    <cellStyle name="Normal 2 30" xfId="289"/>
    <cellStyle name="Normal 2 31" xfId="290"/>
    <cellStyle name="Normal 2 4" xfId="291"/>
    <cellStyle name="Normal 2 4 2" xfId="292"/>
    <cellStyle name="Normal 2 4 3" xfId="293"/>
    <cellStyle name="Normal 2 5" xfId="294"/>
    <cellStyle name="Normal 2 5 2" xfId="295"/>
    <cellStyle name="Normal 2 5 3" xfId="296"/>
    <cellStyle name="Normal 2 6" xfId="297"/>
    <cellStyle name="Normal 2 6 2" xfId="298"/>
    <cellStyle name="Normal 2 6 3" xfId="299"/>
    <cellStyle name="Normal 2 7" xfId="300"/>
    <cellStyle name="Normal 2 7 2" xfId="301"/>
    <cellStyle name="Normal 2 7 3" xfId="302"/>
    <cellStyle name="Normal 2 8" xfId="303"/>
    <cellStyle name="Normal 2 8 2" xfId="304"/>
    <cellStyle name="Normal 2 8 3" xfId="305"/>
    <cellStyle name="Normal 2 82" xfId="306"/>
    <cellStyle name="Normal 2 83" xfId="307"/>
    <cellStyle name="Normal 2 86" xfId="308"/>
    <cellStyle name="Normal 2 9" xfId="309"/>
    <cellStyle name="Normal 2 9 2" xfId="310"/>
    <cellStyle name="Normal 2 9 3" xfId="311"/>
    <cellStyle name="Normal 3" xfId="312"/>
    <cellStyle name="Normal 3 10" xfId="313"/>
    <cellStyle name="Normal 3 11" xfId="314"/>
    <cellStyle name="Normal 3 2" xfId="315"/>
    <cellStyle name="Normal 3 2 2" xfId="316"/>
    <cellStyle name="Normal 3 3" xfId="317"/>
    <cellStyle name="Normal 3 4" xfId="318"/>
    <cellStyle name="Normal 3 5" xfId="319"/>
    <cellStyle name="Normal 3 6" xfId="320"/>
    <cellStyle name="Normal 3 7" xfId="321"/>
    <cellStyle name="Normal 3 8" xfId="322"/>
    <cellStyle name="Normal 3 9" xfId="323"/>
    <cellStyle name="Normal 4" xfId="324"/>
    <cellStyle name="Normal 4 2" xfId="325"/>
    <cellStyle name="Normal 4 2 2" xfId="326"/>
    <cellStyle name="Normal 4 3" xfId="327"/>
    <cellStyle name="Normal 4 4" xfId="328"/>
    <cellStyle name="Normal 4 5" xfId="329"/>
    <cellStyle name="Normal 5" xfId="330"/>
    <cellStyle name="Normal 5 10" xfId="331"/>
    <cellStyle name="Normal 5 11" xfId="332"/>
    <cellStyle name="Normal 5 12" xfId="333"/>
    <cellStyle name="Normal 5 13" xfId="334"/>
    <cellStyle name="Normal 5 14" xfId="335"/>
    <cellStyle name="Normal 5 15" xfId="336"/>
    <cellStyle name="Normal 5 16" xfId="337"/>
    <cellStyle name="Normal 5 17" xfId="338"/>
    <cellStyle name="Normal 5 2" xfId="339"/>
    <cellStyle name="Normal 5 2 2" xfId="340"/>
    <cellStyle name="Normal 5 3" xfId="341"/>
    <cellStyle name="Normal 5 3 2" xfId="342"/>
    <cellStyle name="Normal 5 4" xfId="343"/>
    <cellStyle name="Normal 5 4 2" xfId="344"/>
    <cellStyle name="Normal 5 5" xfId="345"/>
    <cellStyle name="Normal 5 5 2" xfId="346"/>
    <cellStyle name="Normal 5 6" xfId="347"/>
    <cellStyle name="Normal 5 7" xfId="348"/>
    <cellStyle name="Normal 5 7 2" xfId="349"/>
    <cellStyle name="Normal 5 8" xfId="350"/>
    <cellStyle name="Normal 5 9" xfId="351"/>
    <cellStyle name="Normal 56" xfId="352"/>
    <cellStyle name="Normal 6" xfId="353"/>
    <cellStyle name="Normal 6 2" xfId="354"/>
    <cellStyle name="Normal 6 3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15" xfId="362"/>
    <cellStyle name="Normal 7 16" xfId="363"/>
    <cellStyle name="Normal 7 17" xfId="364"/>
    <cellStyle name="Normal 7 18" xfId="365"/>
    <cellStyle name="Normal 7 2" xfId="366"/>
    <cellStyle name="Normal 7 3" xfId="367"/>
    <cellStyle name="Normal 7 4" xfId="368"/>
    <cellStyle name="Normal 7 5" xfId="369"/>
    <cellStyle name="Normal 7 6" xfId="370"/>
    <cellStyle name="Normal 7 7" xfId="371"/>
    <cellStyle name="Normal 7 8" xfId="372"/>
    <cellStyle name="Normal 7 9" xfId="373"/>
    <cellStyle name="Normal 8" xfId="374"/>
    <cellStyle name="Normal 9" xfId="2"/>
    <cellStyle name="Normal 9 2" xfId="375"/>
    <cellStyle name="Normal 9 3" xfId="376"/>
    <cellStyle name="Notas 2" xfId="377"/>
    <cellStyle name="Porcentaje 2" xfId="378"/>
    <cellStyle name="Porcentaje 3" xfId="379"/>
    <cellStyle name="Porcentual 2" xfId="380"/>
    <cellStyle name="Porcentual 2 2" xfId="381"/>
    <cellStyle name="Porcentual 2 3" xfId="382"/>
    <cellStyle name="SAPBEXstdItem" xfId="383"/>
    <cellStyle name="Total 10" xfId="384"/>
    <cellStyle name="Total 11" xfId="385"/>
    <cellStyle name="Total 12" xfId="386"/>
    <cellStyle name="Total 13" xfId="387"/>
    <cellStyle name="Total 14" xfId="388"/>
    <cellStyle name="Total 2" xfId="389"/>
    <cellStyle name="Total 3" xfId="390"/>
    <cellStyle name="Total 4" xfId="391"/>
    <cellStyle name="Total 5" xfId="392"/>
    <cellStyle name="Total 6" xfId="393"/>
    <cellStyle name="Total 7" xfId="394"/>
    <cellStyle name="Total 8" xfId="395"/>
    <cellStyle name="Total 9" xfId="3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72"/>
  <sheetViews>
    <sheetView showGridLines="0" tabSelected="1" zoomScale="85" zoomScaleNormal="85" workbookViewId="0">
      <selection activeCell="N73" sqref="N73"/>
    </sheetView>
  </sheetViews>
  <sheetFormatPr baseColWidth="10" defaultRowHeight="12.75" x14ac:dyDescent="0.2"/>
  <cols>
    <col min="1" max="1" width="1.140625" style="1" customWidth="1"/>
    <col min="2" max="2" width="4.85546875" style="30" customWidth="1"/>
    <col min="3" max="3" width="3.7109375" style="30" customWidth="1"/>
    <col min="4" max="4" width="46.42578125" style="30" customWidth="1"/>
    <col min="5" max="10" width="15.7109375" style="30" customWidth="1"/>
    <col min="11" max="11" width="2" style="1" customWidth="1"/>
    <col min="12" max="12" width="11.42578125" style="30"/>
    <col min="13" max="13" width="14.140625" style="30" bestFit="1" customWidth="1"/>
    <col min="14" max="14" width="13.140625" style="30" bestFit="1" customWidth="1"/>
    <col min="15" max="16384" width="11.42578125" style="30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customHeight="1" x14ac:dyDescent="0.25">
      <c r="B2" s="3"/>
      <c r="C2" s="3"/>
      <c r="D2" s="2" t="s">
        <v>1</v>
      </c>
      <c r="E2" s="2"/>
      <c r="F2" s="2"/>
      <c r="G2" s="2"/>
      <c r="H2" s="2"/>
      <c r="I2" s="2"/>
      <c r="J2" s="2"/>
    </row>
    <row r="3" spans="1:10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14" t="s">
        <v>5</v>
      </c>
      <c r="C7" s="14"/>
      <c r="D7" s="14"/>
      <c r="E7" s="14" t="s">
        <v>6</v>
      </c>
      <c r="F7" s="14"/>
      <c r="G7" s="14"/>
      <c r="H7" s="14"/>
      <c r="I7" s="14"/>
      <c r="J7" s="15" t="s">
        <v>7</v>
      </c>
    </row>
    <row r="8" spans="1:10" ht="25.5" x14ac:dyDescent="0.2">
      <c r="A8" s="4"/>
      <c r="B8" s="14"/>
      <c r="C8" s="14"/>
      <c r="D8" s="14"/>
      <c r="E8" s="16" t="s">
        <v>8</v>
      </c>
      <c r="F8" s="17" t="s">
        <v>9</v>
      </c>
      <c r="G8" s="16" t="s">
        <v>10</v>
      </c>
      <c r="H8" s="16" t="s">
        <v>11</v>
      </c>
      <c r="I8" s="16" t="s">
        <v>12</v>
      </c>
      <c r="J8" s="15"/>
    </row>
    <row r="9" spans="1:10" ht="12" customHeight="1" x14ac:dyDescent="0.2">
      <c r="A9" s="4"/>
      <c r="B9" s="14"/>
      <c r="C9" s="14"/>
      <c r="D9" s="14"/>
      <c r="E9" s="16" t="s">
        <v>13</v>
      </c>
      <c r="F9" s="16" t="s">
        <v>14</v>
      </c>
      <c r="G9" s="16" t="s">
        <v>15</v>
      </c>
      <c r="H9" s="16" t="s">
        <v>16</v>
      </c>
      <c r="I9" s="16" t="s">
        <v>17</v>
      </c>
      <c r="J9" s="16" t="s">
        <v>18</v>
      </c>
    </row>
    <row r="10" spans="1:10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0" ht="12" customHeight="1" x14ac:dyDescent="0.2">
      <c r="A11" s="18"/>
      <c r="B11" s="24" t="s">
        <v>19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0" ht="12" customHeight="1" x14ac:dyDescent="0.2">
      <c r="A12" s="18"/>
      <c r="B12" s="24" t="s">
        <v>20</v>
      </c>
      <c r="C12" s="25"/>
      <c r="D12" s="26"/>
      <c r="E12" s="27">
        <v>0</v>
      </c>
      <c r="F12" s="27">
        <v>0</v>
      </c>
      <c r="G12" s="27">
        <f>+E12+F12</f>
        <v>0</v>
      </c>
      <c r="H12" s="27">
        <v>0</v>
      </c>
      <c r="I12" s="27">
        <v>0</v>
      </c>
      <c r="J12" s="27">
        <f>+I12-E12</f>
        <v>0</v>
      </c>
    </row>
    <row r="13" spans="1:10" ht="12" customHeight="1" x14ac:dyDescent="0.2">
      <c r="A13" s="18"/>
      <c r="B13" s="24" t="s">
        <v>21</v>
      </c>
      <c r="C13" s="25"/>
      <c r="D13" s="26"/>
      <c r="E13" s="27">
        <v>0</v>
      </c>
      <c r="F13" s="27">
        <v>0</v>
      </c>
      <c r="G13" s="27">
        <f>+E13+F13</f>
        <v>0</v>
      </c>
      <c r="H13" s="27">
        <v>0</v>
      </c>
      <c r="I13" s="27">
        <v>0</v>
      </c>
      <c r="J13" s="27">
        <f>+I13-E13</f>
        <v>0</v>
      </c>
    </row>
    <row r="14" spans="1:10" ht="12" customHeight="1" x14ac:dyDescent="0.2">
      <c r="A14" s="18"/>
      <c r="B14" s="24" t="s">
        <v>22</v>
      </c>
      <c r="C14" s="25"/>
      <c r="D14" s="26"/>
      <c r="E14" s="27"/>
      <c r="F14" s="27"/>
      <c r="G14" s="27">
        <f>+E14+F14</f>
        <v>0</v>
      </c>
      <c r="H14" s="27"/>
      <c r="I14" s="27"/>
      <c r="J14" s="27">
        <f>+I14-E14</f>
        <v>0</v>
      </c>
    </row>
    <row r="15" spans="1:10" ht="12" customHeight="1" x14ac:dyDescent="0.2">
      <c r="A15" s="18"/>
      <c r="B15" s="24" t="s">
        <v>23</v>
      </c>
      <c r="C15" s="25"/>
      <c r="D15" s="26"/>
      <c r="E15" s="27">
        <f t="shared" ref="E15:J15" si="0">+E16</f>
        <v>2369400</v>
      </c>
      <c r="F15" s="27">
        <f t="shared" si="0"/>
        <v>145087.31</v>
      </c>
      <c r="G15" s="27">
        <f t="shared" si="0"/>
        <v>2514487.31</v>
      </c>
      <c r="H15" s="27">
        <f t="shared" si="0"/>
        <v>1160419.29</v>
      </c>
      <c r="I15" s="27">
        <f t="shared" si="0"/>
        <v>1160419.29</v>
      </c>
      <c r="J15" s="27">
        <f t="shared" si="0"/>
        <v>-1208980.71</v>
      </c>
    </row>
    <row r="16" spans="1:10" ht="12" customHeight="1" x14ac:dyDescent="0.2">
      <c r="A16" s="18"/>
      <c r="B16" s="28"/>
      <c r="C16" s="25" t="s">
        <v>24</v>
      </c>
      <c r="D16" s="26"/>
      <c r="E16" s="29">
        <v>2369400</v>
      </c>
      <c r="F16" s="29">
        <v>145087.31</v>
      </c>
      <c r="G16" s="27">
        <f>+E16+F16</f>
        <v>2514487.31</v>
      </c>
      <c r="H16" s="27">
        <v>1160419.29</v>
      </c>
      <c r="I16" s="27">
        <v>1160419.29</v>
      </c>
      <c r="J16" s="27">
        <f>+I16-E16</f>
        <v>-1208980.71</v>
      </c>
    </row>
    <row r="17" spans="1:13" ht="12" customHeight="1" x14ac:dyDescent="0.2">
      <c r="A17" s="18"/>
      <c r="B17" s="28"/>
      <c r="C17" s="25" t="s">
        <v>25</v>
      </c>
      <c r="D17" s="26"/>
      <c r="E17" s="27"/>
      <c r="F17" s="27"/>
      <c r="G17" s="27"/>
      <c r="H17" s="27"/>
      <c r="I17" s="27"/>
      <c r="J17" s="27"/>
    </row>
    <row r="18" spans="1:13" ht="12" customHeight="1" x14ac:dyDescent="0.2">
      <c r="A18" s="18"/>
      <c r="B18" s="24" t="s">
        <v>26</v>
      </c>
      <c r="C18" s="25"/>
      <c r="D18" s="26"/>
      <c r="E18" s="27">
        <f>+E19</f>
        <v>1261280</v>
      </c>
      <c r="F18" s="27">
        <f>+F19</f>
        <v>6919311.8899999997</v>
      </c>
      <c r="G18" s="27">
        <f>+E18+F18</f>
        <v>8180591.8899999997</v>
      </c>
      <c r="H18" s="27">
        <f>+H19</f>
        <v>664301.4</v>
      </c>
      <c r="I18" s="27">
        <f>+I19</f>
        <v>664301.4</v>
      </c>
      <c r="J18" s="27">
        <f>+I18-E18</f>
        <v>-596978.6</v>
      </c>
    </row>
    <row r="19" spans="1:13" ht="12" customHeight="1" x14ac:dyDescent="0.2">
      <c r="A19" s="18"/>
      <c r="B19" s="28"/>
      <c r="C19" s="25" t="s">
        <v>24</v>
      </c>
      <c r="D19" s="26"/>
      <c r="E19" s="27">
        <v>1261280</v>
      </c>
      <c r="F19" s="27">
        <v>6919311.8899999997</v>
      </c>
      <c r="G19" s="27">
        <f>+E19+F19</f>
        <v>8180591.8899999997</v>
      </c>
      <c r="H19" s="27">
        <v>664301.4</v>
      </c>
      <c r="I19" s="27">
        <v>664301.4</v>
      </c>
      <c r="J19" s="27">
        <f>+I19-E19</f>
        <v>-596978.6</v>
      </c>
      <c r="M19" s="31"/>
    </row>
    <row r="20" spans="1:13" ht="12" customHeight="1" x14ac:dyDescent="0.2">
      <c r="A20" s="18"/>
      <c r="B20" s="28"/>
      <c r="C20" s="25" t="s">
        <v>25</v>
      </c>
      <c r="D20" s="26"/>
      <c r="E20" s="27"/>
      <c r="F20" s="27"/>
      <c r="G20" s="27"/>
      <c r="H20" s="27"/>
      <c r="I20" s="27"/>
      <c r="J20" s="27"/>
    </row>
    <row r="21" spans="1:13" ht="12" customHeight="1" x14ac:dyDescent="0.2">
      <c r="A21" s="18"/>
      <c r="B21" s="28"/>
      <c r="C21" s="25" t="s">
        <v>27</v>
      </c>
      <c r="D21" s="26"/>
      <c r="E21" s="27"/>
      <c r="F21" s="27"/>
      <c r="G21" s="27"/>
      <c r="H21" s="27"/>
      <c r="I21" s="27"/>
      <c r="J21" s="27"/>
    </row>
    <row r="22" spans="1:13" ht="12" customHeight="1" x14ac:dyDescent="0.2">
      <c r="A22" s="18"/>
      <c r="B22" s="28"/>
      <c r="C22" s="25" t="s">
        <v>28</v>
      </c>
      <c r="D22" s="26"/>
      <c r="E22" s="27"/>
      <c r="F22" s="27"/>
      <c r="G22" s="27"/>
      <c r="H22" s="27"/>
      <c r="I22" s="27"/>
      <c r="J22" s="27"/>
    </row>
    <row r="23" spans="1:13" ht="12" customHeight="1" x14ac:dyDescent="0.2">
      <c r="A23" s="18"/>
      <c r="B23" s="24" t="s">
        <v>29</v>
      </c>
      <c r="C23" s="25"/>
      <c r="D23" s="26"/>
      <c r="E23" s="27">
        <v>400000</v>
      </c>
      <c r="F23" s="27">
        <v>0</v>
      </c>
      <c r="G23" s="27">
        <f>+E23+F23</f>
        <v>400000</v>
      </c>
      <c r="H23" s="27">
        <v>0</v>
      </c>
      <c r="I23" s="27">
        <v>0</v>
      </c>
      <c r="J23" s="27">
        <f>+I23-E23</f>
        <v>-400000</v>
      </c>
    </row>
    <row r="24" spans="1:13" ht="12" customHeight="1" x14ac:dyDescent="0.2">
      <c r="A24" s="18"/>
      <c r="B24" s="24" t="s">
        <v>30</v>
      </c>
      <c r="C24" s="25"/>
      <c r="D24" s="26"/>
      <c r="E24" s="27">
        <v>0</v>
      </c>
      <c r="F24" s="27">
        <v>42158734.119999997</v>
      </c>
      <c r="G24" s="27">
        <f>+E24+F24</f>
        <v>42158734.119999997</v>
      </c>
      <c r="H24" s="27">
        <v>17630277.120000001</v>
      </c>
      <c r="I24" s="27">
        <v>17630277.120000001</v>
      </c>
      <c r="J24" s="27">
        <f>+I24-E24</f>
        <v>17630277.120000001</v>
      </c>
    </row>
    <row r="25" spans="1:13" ht="12" customHeight="1" x14ac:dyDescent="0.2">
      <c r="A25" s="32"/>
      <c r="B25" s="24" t="s">
        <v>31</v>
      </c>
      <c r="C25" s="25"/>
      <c r="D25" s="26"/>
      <c r="E25" s="27">
        <v>69344488.349999994</v>
      </c>
      <c r="F25" s="27">
        <v>273500</v>
      </c>
      <c r="G25" s="27">
        <f>+E25+F25</f>
        <v>69617988.349999994</v>
      </c>
      <c r="H25" s="27">
        <v>30740896.460000001</v>
      </c>
      <c r="I25" s="27">
        <v>30740896.460000001</v>
      </c>
      <c r="J25" s="27">
        <f>+I25-E25</f>
        <v>-38603591.889999993</v>
      </c>
    </row>
    <row r="26" spans="1:13" ht="12" customHeight="1" x14ac:dyDescent="0.2">
      <c r="A26" s="18"/>
      <c r="B26" s="24" t="s">
        <v>32</v>
      </c>
      <c r="C26" s="25"/>
      <c r="D26" s="26"/>
      <c r="E26" s="27"/>
      <c r="F26" s="27"/>
      <c r="G26" s="27"/>
      <c r="H26" s="27"/>
      <c r="I26" s="27"/>
      <c r="J26" s="27"/>
    </row>
    <row r="27" spans="1:13" ht="12" customHeight="1" x14ac:dyDescent="0.2">
      <c r="A27" s="18"/>
      <c r="B27" s="33"/>
      <c r="C27" s="34"/>
      <c r="D27" s="35"/>
      <c r="E27" s="36"/>
      <c r="F27" s="37"/>
      <c r="G27" s="37"/>
      <c r="H27" s="36"/>
      <c r="I27" s="36"/>
      <c r="J27" s="37"/>
    </row>
    <row r="28" spans="1:13" ht="12" customHeight="1" x14ac:dyDescent="0.2">
      <c r="A28" s="4"/>
      <c r="B28" s="38"/>
      <c r="C28" s="39"/>
      <c r="D28" s="40" t="s">
        <v>33</v>
      </c>
      <c r="E28" s="41">
        <f>SUM(E11+E12+E13+E14+E15+E18+E23+E24+E25+E26)</f>
        <v>73375168.349999994</v>
      </c>
      <c r="F28" s="41">
        <f>SUM(F11+F12+F13+F14+F15+F18+F23+F24+F25+F26)</f>
        <v>49496633.319999993</v>
      </c>
      <c r="G28" s="41">
        <f>SUM(G11+G12+G13+G14+G15+G18+G23+G24+G25+G26)</f>
        <v>122871801.66999999</v>
      </c>
      <c r="H28" s="41">
        <f>SUM(H11+H12+H13+H14+H15+H18+H23+H24+H25+H26)</f>
        <v>50195894.270000003</v>
      </c>
      <c r="I28" s="41">
        <f>SUM(I11+I12+I13+I14+I15+I18+I23+I24+I25+I26)</f>
        <v>50195894.270000003</v>
      </c>
      <c r="J28" s="42">
        <f>IF(I28&gt;E28,I28-E28,0)</f>
        <v>0</v>
      </c>
    </row>
    <row r="29" spans="1:13" ht="12" customHeight="1" x14ac:dyDescent="0.2">
      <c r="A29" s="18"/>
      <c r="B29" s="43"/>
      <c r="C29" s="43"/>
      <c r="D29" s="43"/>
      <c r="E29" s="44"/>
      <c r="F29" s="44"/>
      <c r="G29" s="44"/>
      <c r="H29" s="45" t="s">
        <v>34</v>
      </c>
      <c r="I29" s="46"/>
      <c r="J29" s="47"/>
    </row>
    <row r="30" spans="1:13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3" ht="12" customHeight="1" x14ac:dyDescent="0.2">
      <c r="A31" s="4"/>
      <c r="B31" s="15" t="s">
        <v>35</v>
      </c>
      <c r="C31" s="15"/>
      <c r="D31" s="15"/>
      <c r="E31" s="14" t="s">
        <v>6</v>
      </c>
      <c r="F31" s="14"/>
      <c r="G31" s="14"/>
      <c r="H31" s="14"/>
      <c r="I31" s="14"/>
      <c r="J31" s="15" t="s">
        <v>7</v>
      </c>
    </row>
    <row r="32" spans="1:13" ht="25.5" x14ac:dyDescent="0.2">
      <c r="A32" s="4"/>
      <c r="B32" s="15"/>
      <c r="C32" s="15"/>
      <c r="D32" s="15"/>
      <c r="E32" s="16" t="s">
        <v>8</v>
      </c>
      <c r="F32" s="17" t="s">
        <v>9</v>
      </c>
      <c r="G32" s="16" t="s">
        <v>10</v>
      </c>
      <c r="H32" s="16" t="s">
        <v>11</v>
      </c>
      <c r="I32" s="16" t="s">
        <v>12</v>
      </c>
      <c r="J32" s="15"/>
    </row>
    <row r="33" spans="1:14" ht="12" customHeight="1" x14ac:dyDescent="0.2">
      <c r="A33" s="4"/>
      <c r="B33" s="15"/>
      <c r="C33" s="15"/>
      <c r="D33" s="15"/>
      <c r="E33" s="16" t="s">
        <v>13</v>
      </c>
      <c r="F33" s="16" t="s">
        <v>14</v>
      </c>
      <c r="G33" s="16" t="s">
        <v>15</v>
      </c>
      <c r="H33" s="16" t="s">
        <v>16</v>
      </c>
      <c r="I33" s="16" t="s">
        <v>17</v>
      </c>
      <c r="J33" s="16" t="s">
        <v>18</v>
      </c>
    </row>
    <row r="34" spans="1:14" ht="12" customHeight="1" x14ac:dyDescent="0.2">
      <c r="A34" s="18"/>
      <c r="B34" s="48">
        <v>4</v>
      </c>
      <c r="C34" s="49"/>
      <c r="D34" s="50" t="s">
        <v>36</v>
      </c>
      <c r="E34" s="27">
        <v>4030680</v>
      </c>
      <c r="F34" s="27">
        <v>5062347.72</v>
      </c>
      <c r="G34" s="27">
        <f>+E34+F34</f>
        <v>9093027.7199999988</v>
      </c>
      <c r="H34" s="27">
        <v>1819787.72</v>
      </c>
      <c r="I34" s="27">
        <v>1819787.72</v>
      </c>
      <c r="J34" s="27">
        <f>+I34-E34</f>
        <v>-2210892.2800000003</v>
      </c>
    </row>
    <row r="35" spans="1:14" ht="12" customHeight="1" x14ac:dyDescent="0.2">
      <c r="A35" s="18"/>
      <c r="B35" s="51" t="s">
        <v>37</v>
      </c>
      <c r="C35" s="52"/>
      <c r="D35" s="53" t="s">
        <v>38</v>
      </c>
      <c r="E35" s="27">
        <v>2102900</v>
      </c>
      <c r="F35" s="27">
        <v>133087.31</v>
      </c>
      <c r="G35" s="27">
        <f t="shared" ref="G35:G58" si="1">+E35+F35</f>
        <v>2235987.31</v>
      </c>
      <c r="H35" s="27">
        <v>983901.32</v>
      </c>
      <c r="I35" s="27">
        <v>983901.32</v>
      </c>
      <c r="J35" s="27">
        <f>+I35-E35</f>
        <v>-1118998.6800000002</v>
      </c>
    </row>
    <row r="36" spans="1:14" ht="12" customHeight="1" x14ac:dyDescent="0.2">
      <c r="A36" s="18"/>
      <c r="B36" s="54" t="s">
        <v>39</v>
      </c>
      <c r="C36" s="55"/>
      <c r="D36" s="56" t="s">
        <v>40</v>
      </c>
      <c r="E36" s="27">
        <v>2102900</v>
      </c>
      <c r="F36" s="27">
        <v>133087.31</v>
      </c>
      <c r="G36" s="27">
        <f t="shared" si="1"/>
        <v>2235987.31</v>
      </c>
      <c r="H36" s="27">
        <v>983901.32</v>
      </c>
      <c r="I36" s="27">
        <v>983901.32</v>
      </c>
      <c r="J36" s="27">
        <f t="shared" ref="J36:J58" si="2">+I36-E36</f>
        <v>-1118998.6800000002</v>
      </c>
    </row>
    <row r="37" spans="1:14" ht="12" customHeight="1" x14ac:dyDescent="0.2">
      <c r="A37" s="18"/>
      <c r="B37" s="54" t="s">
        <v>41</v>
      </c>
      <c r="C37" s="55"/>
      <c r="D37" s="56" t="s">
        <v>42</v>
      </c>
      <c r="E37" s="27">
        <v>1261280</v>
      </c>
      <c r="F37" s="27">
        <v>4929260.41</v>
      </c>
      <c r="G37" s="27">
        <f t="shared" si="1"/>
        <v>6190540.4100000001</v>
      </c>
      <c r="H37" s="27">
        <v>664301.4</v>
      </c>
      <c r="I37" s="27">
        <v>664301.4</v>
      </c>
      <c r="J37" s="27">
        <f t="shared" si="2"/>
        <v>-596978.6</v>
      </c>
    </row>
    <row r="38" spans="1:14" ht="12" customHeight="1" x14ac:dyDescent="0.2">
      <c r="A38" s="18"/>
      <c r="B38" s="54" t="s">
        <v>43</v>
      </c>
      <c r="C38" s="55"/>
      <c r="D38" s="56" t="s">
        <v>44</v>
      </c>
      <c r="E38" s="27">
        <v>1261280</v>
      </c>
      <c r="F38" s="27">
        <v>639656.44999999995</v>
      </c>
      <c r="G38" s="27">
        <f t="shared" si="1"/>
        <v>1900936.45</v>
      </c>
      <c r="H38" s="27">
        <v>664301.4</v>
      </c>
      <c r="I38" s="27">
        <v>664301.4</v>
      </c>
      <c r="J38" s="27">
        <f t="shared" si="2"/>
        <v>-596978.6</v>
      </c>
    </row>
    <row r="39" spans="1:14" ht="12" customHeight="1" x14ac:dyDescent="0.2">
      <c r="A39" s="18"/>
      <c r="B39" s="54" t="s">
        <v>45</v>
      </c>
      <c r="C39" s="55"/>
      <c r="D39" s="56" t="s">
        <v>46</v>
      </c>
      <c r="E39" s="27">
        <v>0</v>
      </c>
      <c r="F39" s="27">
        <v>4289603.96</v>
      </c>
      <c r="G39" s="27">
        <f t="shared" si="1"/>
        <v>4289603.96</v>
      </c>
      <c r="H39" s="27">
        <v>0</v>
      </c>
      <c r="I39" s="27">
        <v>0</v>
      </c>
      <c r="J39" s="27">
        <f t="shared" si="2"/>
        <v>0</v>
      </c>
    </row>
    <row r="40" spans="1:14" ht="12" customHeight="1" x14ac:dyDescent="0.2">
      <c r="A40" s="18"/>
      <c r="B40" s="54" t="s">
        <v>47</v>
      </c>
      <c r="C40" s="57"/>
      <c r="D40" s="56" t="s">
        <v>48</v>
      </c>
      <c r="E40" s="27">
        <v>400000</v>
      </c>
      <c r="F40" s="27">
        <v>0</v>
      </c>
      <c r="G40" s="27">
        <f t="shared" si="1"/>
        <v>400000</v>
      </c>
      <c r="H40" s="27">
        <v>0</v>
      </c>
      <c r="I40" s="27">
        <v>0</v>
      </c>
      <c r="J40" s="27">
        <f t="shared" si="2"/>
        <v>-400000</v>
      </c>
    </row>
    <row r="41" spans="1:14" ht="12" customHeight="1" x14ac:dyDescent="0.2">
      <c r="A41" s="18"/>
      <c r="B41" s="54" t="s">
        <v>49</v>
      </c>
      <c r="C41" s="57"/>
      <c r="D41" s="56" t="s">
        <v>50</v>
      </c>
      <c r="E41" s="27">
        <v>400000</v>
      </c>
      <c r="F41" s="27">
        <v>0</v>
      </c>
      <c r="G41" s="27">
        <f t="shared" si="1"/>
        <v>400000</v>
      </c>
      <c r="H41" s="27">
        <v>0</v>
      </c>
      <c r="I41" s="27">
        <v>0</v>
      </c>
      <c r="J41" s="27">
        <f t="shared" si="2"/>
        <v>-400000</v>
      </c>
    </row>
    <row r="42" spans="1:14" ht="12" customHeight="1" x14ac:dyDescent="0.2">
      <c r="A42" s="18"/>
      <c r="B42" s="54"/>
      <c r="C42" s="55"/>
      <c r="D42" s="56"/>
      <c r="E42" s="27"/>
      <c r="F42" s="27"/>
      <c r="G42" s="27"/>
      <c r="H42" s="27"/>
      <c r="I42" s="27"/>
      <c r="J42" s="27"/>
    </row>
    <row r="43" spans="1:14" ht="12" customHeight="1" x14ac:dyDescent="0.2">
      <c r="A43" s="18"/>
      <c r="B43" s="54">
        <v>5</v>
      </c>
      <c r="C43" s="57"/>
      <c r="D43" s="56" t="s">
        <v>51</v>
      </c>
      <c r="E43" s="27">
        <v>0</v>
      </c>
      <c r="F43" s="27">
        <v>44076787.939999998</v>
      </c>
      <c r="G43" s="27">
        <f t="shared" si="1"/>
        <v>44076787.939999998</v>
      </c>
      <c r="H43" s="27">
        <v>17635210.09</v>
      </c>
      <c r="I43" s="27">
        <v>17635210.09</v>
      </c>
      <c r="J43" s="27">
        <f t="shared" si="2"/>
        <v>17635210.09</v>
      </c>
    </row>
    <row r="44" spans="1:14" ht="12" customHeight="1" x14ac:dyDescent="0.2">
      <c r="A44" s="18"/>
      <c r="B44" s="54" t="s">
        <v>52</v>
      </c>
      <c r="C44" s="57"/>
      <c r="D44" s="56" t="s">
        <v>38</v>
      </c>
      <c r="E44" s="27">
        <v>0</v>
      </c>
      <c r="F44" s="27">
        <v>12000</v>
      </c>
      <c r="G44" s="27">
        <f t="shared" si="1"/>
        <v>12000</v>
      </c>
      <c r="H44" s="27">
        <v>4932.97</v>
      </c>
      <c r="I44" s="27">
        <v>4932.97</v>
      </c>
      <c r="J44" s="27">
        <f t="shared" si="2"/>
        <v>4932.97</v>
      </c>
    </row>
    <row r="45" spans="1:14" ht="12" customHeight="1" x14ac:dyDescent="0.2">
      <c r="A45" s="18"/>
      <c r="B45" s="54" t="s">
        <v>53</v>
      </c>
      <c r="C45" s="55"/>
      <c r="D45" s="56" t="s">
        <v>40</v>
      </c>
      <c r="E45" s="27">
        <v>0</v>
      </c>
      <c r="F45" s="27">
        <v>12000</v>
      </c>
      <c r="G45" s="27">
        <f t="shared" si="1"/>
        <v>12000</v>
      </c>
      <c r="H45" s="27">
        <v>4932.97</v>
      </c>
      <c r="I45" s="27">
        <v>4932.97</v>
      </c>
      <c r="J45" s="27">
        <f t="shared" si="2"/>
        <v>4932.97</v>
      </c>
    </row>
    <row r="46" spans="1:14" ht="12" customHeight="1" x14ac:dyDescent="0.2">
      <c r="A46" s="18"/>
      <c r="B46" s="54" t="s">
        <v>54</v>
      </c>
      <c r="C46" s="55"/>
      <c r="D46" s="56" t="s">
        <v>42</v>
      </c>
      <c r="E46" s="27">
        <v>0</v>
      </c>
      <c r="F46" s="27">
        <v>1906053.82</v>
      </c>
      <c r="G46" s="27">
        <f t="shared" si="1"/>
        <v>1906053.82</v>
      </c>
      <c r="H46" s="27">
        <v>0</v>
      </c>
      <c r="I46" s="27">
        <v>0</v>
      </c>
      <c r="J46" s="27">
        <f t="shared" si="2"/>
        <v>0</v>
      </c>
      <c r="N46" s="31"/>
    </row>
    <row r="47" spans="1:14" ht="12" customHeight="1" x14ac:dyDescent="0.2">
      <c r="A47" s="18"/>
      <c r="B47" s="54" t="s">
        <v>55</v>
      </c>
      <c r="C47" s="57"/>
      <c r="D47" s="56" t="s">
        <v>46</v>
      </c>
      <c r="E47" s="27">
        <v>0</v>
      </c>
      <c r="F47" s="27">
        <v>1906053.82</v>
      </c>
      <c r="G47" s="27">
        <f t="shared" si="1"/>
        <v>1906053.82</v>
      </c>
      <c r="H47" s="27">
        <v>0</v>
      </c>
      <c r="I47" s="27">
        <v>0</v>
      </c>
      <c r="J47" s="27">
        <f t="shared" si="2"/>
        <v>0</v>
      </c>
    </row>
    <row r="48" spans="1:14" ht="12" customHeight="1" x14ac:dyDescent="0.2">
      <c r="A48" s="18"/>
      <c r="B48" s="51" t="s">
        <v>56</v>
      </c>
      <c r="C48" s="52"/>
      <c r="D48" s="56" t="s">
        <v>57</v>
      </c>
      <c r="E48" s="27">
        <v>0</v>
      </c>
      <c r="F48" s="27">
        <v>42158734.119999997</v>
      </c>
      <c r="G48" s="27">
        <f t="shared" si="1"/>
        <v>42158734.119999997</v>
      </c>
      <c r="H48" s="27">
        <v>17630277.120000001</v>
      </c>
      <c r="I48" s="27">
        <v>17630277.120000001</v>
      </c>
      <c r="J48" s="27">
        <f t="shared" si="2"/>
        <v>17630277.120000001</v>
      </c>
    </row>
    <row r="49" spans="1:13" ht="12" customHeight="1" x14ac:dyDescent="0.2">
      <c r="A49" s="18"/>
      <c r="B49" s="51" t="s">
        <v>58</v>
      </c>
      <c r="C49" s="52"/>
      <c r="D49" s="56" t="s">
        <v>59</v>
      </c>
      <c r="E49" s="27">
        <v>0</v>
      </c>
      <c r="F49" s="27">
        <v>10058427.119999999</v>
      </c>
      <c r="G49" s="27">
        <f t="shared" si="1"/>
        <v>10058427.119999999</v>
      </c>
      <c r="H49" s="27">
        <v>10058427.119999999</v>
      </c>
      <c r="I49" s="27">
        <v>10058427.119999999</v>
      </c>
      <c r="J49" s="27">
        <f t="shared" si="2"/>
        <v>10058427.119999999</v>
      </c>
    </row>
    <row r="50" spans="1:13" ht="12" customHeight="1" x14ac:dyDescent="0.2">
      <c r="A50" s="18"/>
      <c r="B50" s="51" t="s">
        <v>60</v>
      </c>
      <c r="C50" s="52"/>
      <c r="D50" s="56" t="s">
        <v>61</v>
      </c>
      <c r="E50" s="27">
        <v>0</v>
      </c>
      <c r="F50" s="27">
        <v>32100307</v>
      </c>
      <c r="G50" s="27">
        <f t="shared" si="1"/>
        <v>32100307</v>
      </c>
      <c r="H50" s="27">
        <v>7571850</v>
      </c>
      <c r="I50" s="27">
        <v>7571850</v>
      </c>
      <c r="J50" s="27">
        <f t="shared" si="2"/>
        <v>7571850</v>
      </c>
    </row>
    <row r="51" spans="1:13" ht="12" customHeight="1" x14ac:dyDescent="0.2">
      <c r="A51" s="18"/>
      <c r="B51" s="51"/>
      <c r="C51" s="52"/>
      <c r="D51" s="56"/>
      <c r="E51" s="27"/>
      <c r="F51" s="27"/>
      <c r="G51" s="27"/>
      <c r="H51" s="27"/>
      <c r="I51" s="27"/>
      <c r="J51" s="27"/>
    </row>
    <row r="52" spans="1:13" ht="12" customHeight="1" x14ac:dyDescent="0.2">
      <c r="A52" s="18"/>
      <c r="B52" s="51">
        <v>6</v>
      </c>
      <c r="C52" s="52"/>
      <c r="D52" s="56" t="s">
        <v>62</v>
      </c>
      <c r="E52" s="27">
        <v>69344488.349999994</v>
      </c>
      <c r="F52" s="27">
        <v>273500</v>
      </c>
      <c r="G52" s="27">
        <f t="shared" si="1"/>
        <v>69617988.349999994</v>
      </c>
      <c r="H52" s="27">
        <v>30740896.460000001</v>
      </c>
      <c r="I52" s="27">
        <v>30740896.460000001</v>
      </c>
      <c r="J52" s="27">
        <f t="shared" si="2"/>
        <v>-38603591.889999993</v>
      </c>
    </row>
    <row r="53" spans="1:13" ht="12" customHeight="1" x14ac:dyDescent="0.2">
      <c r="A53" s="18"/>
      <c r="B53" s="51" t="s">
        <v>63</v>
      </c>
      <c r="C53" s="52"/>
      <c r="D53" s="56" t="s">
        <v>64</v>
      </c>
      <c r="E53" s="27">
        <v>69344488.349999994</v>
      </c>
      <c r="F53" s="27">
        <v>273500</v>
      </c>
      <c r="G53" s="27">
        <f t="shared" si="1"/>
        <v>69617988.349999994</v>
      </c>
      <c r="H53" s="27">
        <v>30740896.460000001</v>
      </c>
      <c r="I53" s="27">
        <v>30740896.460000001</v>
      </c>
      <c r="J53" s="27">
        <f t="shared" si="2"/>
        <v>-38603591.889999993</v>
      </c>
    </row>
    <row r="54" spans="1:13" ht="12" customHeight="1" x14ac:dyDescent="0.2">
      <c r="A54" s="18"/>
      <c r="B54" s="51" t="s">
        <v>65</v>
      </c>
      <c r="C54" s="52"/>
      <c r="D54" s="56" t="s">
        <v>66</v>
      </c>
      <c r="E54" s="27">
        <v>69344488.349999994</v>
      </c>
      <c r="F54" s="27">
        <v>273500</v>
      </c>
      <c r="G54" s="27">
        <f t="shared" si="1"/>
        <v>69617988.349999994</v>
      </c>
      <c r="H54" s="27">
        <v>30740896.460000001</v>
      </c>
      <c r="I54" s="27">
        <v>30740896.460000001</v>
      </c>
      <c r="J54" s="27">
        <f t="shared" si="2"/>
        <v>-38603591.889999993</v>
      </c>
    </row>
    <row r="55" spans="1:13" ht="12" customHeight="1" x14ac:dyDescent="0.2">
      <c r="A55" s="18"/>
      <c r="B55" s="51"/>
      <c r="C55" s="52"/>
      <c r="D55" s="56"/>
      <c r="E55" s="27"/>
      <c r="F55" s="27"/>
      <c r="G55" s="27"/>
      <c r="H55" s="27"/>
      <c r="I55" s="27"/>
      <c r="J55" s="27"/>
    </row>
    <row r="56" spans="1:13" ht="12" customHeight="1" x14ac:dyDescent="0.2">
      <c r="A56" s="18"/>
      <c r="B56" s="51">
        <v>7</v>
      </c>
      <c r="C56" s="52"/>
      <c r="D56" s="56" t="s">
        <v>67</v>
      </c>
      <c r="E56" s="27">
        <v>0</v>
      </c>
      <c r="F56" s="27">
        <v>83997.66</v>
      </c>
      <c r="G56" s="27">
        <f t="shared" si="1"/>
        <v>83997.66</v>
      </c>
      <c r="H56" s="27">
        <v>0</v>
      </c>
      <c r="I56" s="27">
        <v>0</v>
      </c>
      <c r="J56" s="27">
        <f t="shared" si="2"/>
        <v>0</v>
      </c>
    </row>
    <row r="57" spans="1:13" ht="12" customHeight="1" x14ac:dyDescent="0.2">
      <c r="A57" s="18"/>
      <c r="B57" s="51" t="s">
        <v>68</v>
      </c>
      <c r="C57" s="52"/>
      <c r="D57" s="56" t="s">
        <v>42</v>
      </c>
      <c r="E57" s="27">
        <v>0</v>
      </c>
      <c r="F57" s="27">
        <v>83997.66</v>
      </c>
      <c r="G57" s="27">
        <f t="shared" si="1"/>
        <v>83997.66</v>
      </c>
      <c r="H57" s="27">
        <v>0</v>
      </c>
      <c r="I57" s="27">
        <v>0</v>
      </c>
      <c r="J57" s="27">
        <f t="shared" si="2"/>
        <v>0</v>
      </c>
    </row>
    <row r="58" spans="1:13" ht="12" customHeight="1" x14ac:dyDescent="0.2">
      <c r="A58" s="18"/>
      <c r="B58" s="51" t="s">
        <v>69</v>
      </c>
      <c r="C58" s="52"/>
      <c r="D58" s="56" t="s">
        <v>46</v>
      </c>
      <c r="E58" s="58">
        <v>0</v>
      </c>
      <c r="F58" s="58">
        <v>83997.66</v>
      </c>
      <c r="G58" s="58">
        <f t="shared" si="1"/>
        <v>83997.66</v>
      </c>
      <c r="H58" s="58">
        <v>0</v>
      </c>
      <c r="I58" s="58">
        <v>0</v>
      </c>
      <c r="J58" s="27">
        <f t="shared" si="2"/>
        <v>0</v>
      </c>
    </row>
    <row r="59" spans="1:13" ht="12" customHeight="1" x14ac:dyDescent="0.2">
      <c r="A59" s="4"/>
      <c r="B59" s="59"/>
      <c r="C59" s="60"/>
      <c r="D59" s="61" t="s">
        <v>33</v>
      </c>
      <c r="E59" s="62">
        <f>+E34+E43+E52+E56</f>
        <v>73375168.349999994</v>
      </c>
      <c r="F59" s="62">
        <f>+F34+F43+F52+F56</f>
        <v>49496633.319999993</v>
      </c>
      <c r="G59" s="62">
        <f>+G34+G43+G52+G56</f>
        <v>122871801.66999999</v>
      </c>
      <c r="H59" s="62">
        <f>+H34+H43+H52+H56</f>
        <v>50195894.269999996</v>
      </c>
      <c r="I59" s="62">
        <f>+I34+I43+I52+I56</f>
        <v>50195894.269999996</v>
      </c>
      <c r="J59" s="63">
        <f>IF(I59&gt;E59,I59-E59,0)</f>
        <v>0</v>
      </c>
      <c r="M59" s="31"/>
    </row>
    <row r="60" spans="1:13" x14ac:dyDescent="0.2">
      <c r="A60" s="18"/>
      <c r="B60" s="64" t="s">
        <v>70</v>
      </c>
      <c r="C60" s="65"/>
      <c r="D60" s="65"/>
      <c r="E60" s="65"/>
      <c r="F60" s="66"/>
      <c r="G60" s="66"/>
      <c r="H60" s="67" t="s">
        <v>34</v>
      </c>
      <c r="I60" s="68"/>
      <c r="J60" s="69"/>
    </row>
    <row r="61" spans="1:13" x14ac:dyDescent="0.2">
      <c r="A61" s="18"/>
      <c r="B61" s="70"/>
      <c r="C61" s="70"/>
      <c r="D61" s="70"/>
      <c r="E61" s="70"/>
      <c r="F61" s="70"/>
      <c r="G61" s="70"/>
      <c r="H61" s="70"/>
      <c r="I61" s="70"/>
      <c r="J61" s="70"/>
    </row>
    <row r="62" spans="1:13" x14ac:dyDescent="0.2">
      <c r="B62" s="64" t="s">
        <v>71</v>
      </c>
      <c r="C62" s="64"/>
      <c r="D62" s="64"/>
      <c r="E62" s="64"/>
      <c r="F62" s="64"/>
      <c r="G62" s="64"/>
      <c r="H62" s="64"/>
      <c r="I62" s="64"/>
      <c r="J62" s="64"/>
    </row>
    <row r="63" spans="1:13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1:13" x14ac:dyDescent="0.2">
      <c r="B64" s="1"/>
      <c r="C64" s="1"/>
      <c r="D64" s="1"/>
      <c r="E64" s="1"/>
      <c r="F64" s="1"/>
      <c r="G64" s="1"/>
      <c r="H64" s="1"/>
      <c r="I64" s="1"/>
      <c r="J64" s="1"/>
    </row>
    <row r="66" spans="4:14" ht="15" x14ac:dyDescent="0.25">
      <c r="D66" s="71"/>
    </row>
    <row r="67" spans="4:14" ht="15" x14ac:dyDescent="0.25">
      <c r="D67" s="72" t="s">
        <v>72</v>
      </c>
      <c r="E67" s="72"/>
      <c r="F67" s="73"/>
      <c r="G67" s="73"/>
      <c r="H67" s="74" t="s">
        <v>73</v>
      </c>
      <c r="I67" s="74"/>
      <c r="J67" s="74"/>
      <c r="K67" s="74"/>
    </row>
    <row r="68" spans="4:14" ht="12" customHeight="1" x14ac:dyDescent="0.25">
      <c r="D68" s="72" t="s">
        <v>74</v>
      </c>
      <c r="E68" s="72"/>
      <c r="F68" s="75"/>
      <c r="G68" s="75"/>
      <c r="H68" s="76" t="s">
        <v>75</v>
      </c>
      <c r="I68" s="76"/>
      <c r="J68" s="76"/>
      <c r="K68" s="76"/>
    </row>
    <row r="72" spans="4:14" ht="15" x14ac:dyDescent="0.25">
      <c r="N72" s="30" t="s">
        <v>76</v>
      </c>
    </row>
  </sheetData>
  <mergeCells count="32">
    <mergeCell ref="H67:K67"/>
    <mergeCell ref="H68:K68"/>
    <mergeCell ref="B31:D33"/>
    <mergeCell ref="E31:I31"/>
    <mergeCell ref="J31:J32"/>
    <mergeCell ref="J59:J60"/>
    <mergeCell ref="H60:I60"/>
    <mergeCell ref="B61:J61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37" bottom="0.75" header="0.3" footer="0.3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2018-04-25T23:52:37Z</dcterms:created>
  <dcterms:modified xsi:type="dcterms:W3CDTF">2018-04-25T23:53:02Z</dcterms:modified>
</cp:coreProperties>
</file>