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NOTAS" sheetId="1" r:id="rId1"/>
  </sheets>
  <definedNames>
    <definedName name="_xlnm.Print_Area" localSheetId="0">NOTAS!$A$1:$G$562</definedName>
  </definedNames>
  <calcPr calcId="145621"/>
</workbook>
</file>

<file path=xl/calcChain.xml><?xml version="1.0" encoding="utf-8"?>
<calcChain xmlns="http://schemas.openxmlformats.org/spreadsheetml/2006/main">
  <c r="E548" i="1" l="1"/>
  <c r="D548" i="1"/>
  <c r="E547" i="1"/>
  <c r="D547" i="1"/>
  <c r="E530" i="1"/>
  <c r="E511" i="1"/>
  <c r="E539" i="1" s="1"/>
  <c r="E497" i="1"/>
  <c r="E490" i="1"/>
  <c r="E445" i="1"/>
  <c r="D445" i="1"/>
  <c r="D421" i="1"/>
  <c r="D419" i="1"/>
  <c r="F412" i="1"/>
  <c r="F413" i="1" s="1"/>
  <c r="E412" i="1"/>
  <c r="E413" i="1" s="1"/>
  <c r="D412" i="1"/>
  <c r="D413" i="1" s="1"/>
  <c r="F381" i="1"/>
  <c r="F382" i="1" s="1"/>
  <c r="E381" i="1"/>
  <c r="E382" i="1" s="1"/>
  <c r="D381" i="1"/>
  <c r="D382" i="1" s="1"/>
  <c r="F352" i="1"/>
  <c r="F353" i="1" s="1"/>
  <c r="E352" i="1"/>
  <c r="E353" i="1" s="1"/>
  <c r="D352" i="1"/>
  <c r="D353" i="1" s="1"/>
  <c r="E272" i="1"/>
  <c r="D272" i="1"/>
  <c r="D329" i="1" s="1"/>
  <c r="D263" i="1"/>
  <c r="D268" i="1" s="1"/>
  <c r="D259" i="1"/>
  <c r="D260" i="1" s="1"/>
  <c r="D229" i="1"/>
  <c r="D222" i="1"/>
  <c r="D216" i="1"/>
  <c r="D211" i="1"/>
  <c r="D205" i="1"/>
  <c r="D178" i="1"/>
  <c r="D197" i="1" s="1"/>
  <c r="D173" i="1"/>
  <c r="D167" i="1"/>
  <c r="E161" i="1"/>
  <c r="D16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E128" i="1"/>
  <c r="D128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1" i="1" s="1"/>
  <c r="F92" i="1"/>
  <c r="E91" i="1"/>
  <c r="D91" i="1"/>
  <c r="F84" i="1"/>
  <c r="F78" i="1"/>
  <c r="E78" i="1"/>
  <c r="D78" i="1"/>
  <c r="D72" i="1"/>
  <c r="D65" i="1"/>
  <c r="D55" i="1"/>
  <c r="F45" i="1"/>
  <c r="E42" i="1"/>
  <c r="D42" i="1"/>
  <c r="E40" i="1"/>
  <c r="E45" i="1" s="1"/>
  <c r="D40" i="1"/>
  <c r="D45" i="1" s="1"/>
  <c r="E37" i="1"/>
  <c r="D37" i="1"/>
  <c r="F33" i="1"/>
  <c r="E33" i="1"/>
  <c r="D33" i="1"/>
  <c r="D22" i="1"/>
  <c r="F128" i="1" l="1"/>
  <c r="E151" i="1"/>
  <c r="D428" i="1"/>
  <c r="E503" i="1"/>
  <c r="D151" i="1"/>
  <c r="F151" i="1"/>
</calcChain>
</file>

<file path=xl/sharedStrings.xml><?xml version="1.0" encoding="utf-8"?>
<sst xmlns="http://schemas.openxmlformats.org/spreadsheetml/2006/main" count="504" uniqueCount="443">
  <si>
    <t xml:space="preserve">NOTAS A LOS ESTADOS FINANCIEROS </t>
  </si>
  <si>
    <t>Al 31 de Marzo de 2018</t>
  </si>
  <si>
    <t>Ente Público: UNIVERSIDAD POLITÉCNICA DE GUANAJUATO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</si>
  <si>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</si>
  <si>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</si>
  <si>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</si>
  <si>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</si>
  <si>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</si>
  <si>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</si>
  <si>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</si>
  <si>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1114 Inversiones a 3 meses</t>
  </si>
  <si>
    <t>1121 Inversiones mayores a 3 meses hasta 12.</t>
  </si>
  <si>
    <t>1211 INVERSIONES A LP</t>
  </si>
  <si>
    <t>* DERECHOSA RECIBIR EFECTIVO Y EQUIVALENTES Y BIENES O SERVICIOS A RECIBIR</t>
  </si>
  <si>
    <t>ESF-02 INGRESOS P/RECUPERAR</t>
  </si>
  <si>
    <t>2013</t>
  </si>
  <si>
    <t>2012</t>
  </si>
  <si>
    <t>1122 CUENTAS POR COBRAR CP</t>
  </si>
  <si>
    <t>1122102001  CUENTAS POR COBRAR P</t>
  </si>
  <si>
    <t>1122602001  CUENTAS POR COBRAR A</t>
  </si>
  <si>
    <t>1124 INGRESOS POR RECUPERAR CP</t>
  </si>
  <si>
    <t>ESF-03 DEUDORES P/RECUPERAR</t>
  </si>
  <si>
    <t>90 DIAS</t>
  </si>
  <si>
    <t>365 DIAS</t>
  </si>
  <si>
    <t>1123 DEUDORES PENDIENTES POR RECUPERAR</t>
  </si>
  <si>
    <t>1123101002 GASTOS A RESERVA DE COMPROBAR</t>
  </si>
  <si>
    <t>1123103301 SUBSIDIO AL EMPLEO</t>
  </si>
  <si>
    <t>1125 DEUDORES POR ANTICIPOS</t>
  </si>
  <si>
    <t>1125102001 FONDO FIJO</t>
  </si>
  <si>
    <t>1130    DERECHOS A RECIBIR BIENES O SERVICIOS</t>
  </si>
  <si>
    <t>1131001001ANTICIPO A PROVEEDORES</t>
  </si>
  <si>
    <t>1134201002 ANTICIPO A CONTRATISTAS BIENES PROPIOS</t>
  </si>
  <si>
    <t>* BIENES DISPONIBLES PARA SU TRANSFORMACIÓN O CONSUMO.</t>
  </si>
  <si>
    <t>ESF-05 INVENTARIO Y ALMACENES</t>
  </si>
  <si>
    <t>METODO</t>
  </si>
  <si>
    <t>1140 INVENTARIOS</t>
  </si>
  <si>
    <t>1150 ALMACENES</t>
  </si>
  <si>
    <t xml:space="preserve">* INVERSIONES FINANCIERAS. </t>
  </si>
  <si>
    <t>ESF-06 FIDEICOMISOS, MANDATOS Y CONTRATOS ANALOGOS</t>
  </si>
  <si>
    <t>NOMBRE DE FIDEICOMIS0O</t>
  </si>
  <si>
    <t>OBJETO</t>
  </si>
  <si>
    <t>1213 FIDEICOMISOS, MANDATOS Y CONTRATOS ANÁLOGOS</t>
  </si>
  <si>
    <t>ESF-07 PARTICIPACIONES Y APORTACIONES DE CAPITAL</t>
  </si>
  <si>
    <t>1214 PARTICIPACIONES Y APORTACIONES DE CAPITAL</t>
  </si>
  <si>
    <t>* BIENES MUEBLES, INMUEBLES E INTAGIBLES</t>
  </si>
  <si>
    <t>ESF-08 BIENES MUEBLES E INMUEBLES</t>
  </si>
  <si>
    <t>SALDO INICIAL</t>
  </si>
  <si>
    <t>SALDO FINAL</t>
  </si>
  <si>
    <t>CRITERIO</t>
  </si>
  <si>
    <t>1230 BIENES INMUEBLES, INFRAESTRUCTURA Y CONTRUCCIONES EN PROCESO</t>
  </si>
  <si>
    <t>1231581001  TERRENOS A VALOR HISTORICO</t>
  </si>
  <si>
    <t>1233583001  EDIFICIOS A VALOR HISTORICO</t>
  </si>
  <si>
    <t>1235961900  TRABAJOS DE ACABADOS</t>
  </si>
  <si>
    <t>1236200001  CONST PROCESO 2010</t>
  </si>
  <si>
    <t>1236200002  CONST PROCESO CIERRE</t>
  </si>
  <si>
    <t>1236262200  EDIFICACION NO HABITACIONAL</t>
  </si>
  <si>
    <t>1236462400  DIV. DE TERRENOS Y C</t>
  </si>
  <si>
    <t>1236562500  INSTALACIONES Y EQUI</t>
  </si>
  <si>
    <t>1236662600  Otras construcciones</t>
  </si>
  <si>
    <t>1236762700  INSTALACIONES Y EQUI</t>
  </si>
  <si>
    <t>1236962001  CONSTRUCCIONES EN PR</t>
  </si>
  <si>
    <t>1236962900  Trabajos de acabados</t>
  </si>
  <si>
    <t>1240 BIENES MUEBLES</t>
  </si>
  <si>
    <t>1241151100  MUEB DE OFIC 2011</t>
  </si>
  <si>
    <t>1241151101  MUEB DE OFIC 2010</t>
  </si>
  <si>
    <t>1241251200  MUEB. EXCEPTO 2011</t>
  </si>
  <si>
    <t>1241351500  EQ. DE CÓMP. 2011</t>
  </si>
  <si>
    <t>1241351501  EQ. DE CÓMP. 2010</t>
  </si>
  <si>
    <t>1241951900  OTROS MOBIL. 2011</t>
  </si>
  <si>
    <t>1241951901  OTROS MOBIL. 2010</t>
  </si>
  <si>
    <t>1242152100  EQ. Y APARATOS 2011</t>
  </si>
  <si>
    <t>1242252200  APARATOS DEPORTIVOS 2011</t>
  </si>
  <si>
    <t>1242352300  CÁMAR. FOTOG. 2011</t>
  </si>
  <si>
    <t>1242952900  OTRO MOBIL. 2011</t>
  </si>
  <si>
    <t>1242952901  OTRO MOBIL. 2010</t>
  </si>
  <si>
    <t>1243153100  EQ. MÉDICO 2011</t>
  </si>
  <si>
    <t>1243153101  EQ. MÉDICO 2010</t>
  </si>
  <si>
    <t>1243253200  INSTRU. MÉDICO 2011</t>
  </si>
  <si>
    <t>1244154100  AUTOMÓVILES Y CAMIONES 2011</t>
  </si>
  <si>
    <t>1244154101  AUTOMÓVILES Y CAMIONES 2010</t>
  </si>
  <si>
    <t>1244254200  CARROCERÍAS Y REMOLQUES 2011</t>
  </si>
  <si>
    <t>1244954900  OTROS EQUIPOS DE TRANSPORTES 2011</t>
  </si>
  <si>
    <t>1244954901  OTROS EQUIPOS DE TRANSPORTES 2010</t>
  </si>
  <si>
    <t>1245055100  EQ. DE DEFENSA 2011</t>
  </si>
  <si>
    <t>1245055101  EQ. DE DEFENSA 2010</t>
  </si>
  <si>
    <t>1246156101  MAQ. Y EQUIPO 2010</t>
  </si>
  <si>
    <t>1246256200  MAQ. Y EQUIPO 2011</t>
  </si>
  <si>
    <t>1246256201  MAQ. Y EQUIPO 2010</t>
  </si>
  <si>
    <t>1246356300  MAQ. Y EQUIPO 2011</t>
  </si>
  <si>
    <t>1246456400  SISTEMA DE AIRE ACON</t>
  </si>
  <si>
    <t>1246556500  EQ. COMUNICACI 2011</t>
  </si>
  <si>
    <t>1246556501  EQ. DE COMUNICA 2010</t>
  </si>
  <si>
    <t>1246656600  EQ. DE GENERACI 2011</t>
  </si>
  <si>
    <t>1246656601  EQ. DE GENERACI 2010</t>
  </si>
  <si>
    <t>1246756700  HERRAM. Y MÁQUI 2011</t>
  </si>
  <si>
    <t>1246756701  HERRAM. Y MÁQUI 2010</t>
  </si>
  <si>
    <t>1246956900  OTROS EQUIPOS 2011</t>
  </si>
  <si>
    <t>1246956901  OTROS EQUIPOS 2010</t>
  </si>
  <si>
    <t>1247151300  BIEN. ARTÍSTICO 2011</t>
  </si>
  <si>
    <t>1260 DEPRECIACIÓN, DETERIORO Y AMORTIZACIÓN ACUMULADA DE BIENES</t>
  </si>
  <si>
    <t>1263151101  MUEBLES DE OFICINA Y</t>
  </si>
  <si>
    <t>1263151201  "MUEBLES, EXCEPTO DE</t>
  </si>
  <si>
    <t>1263151501  EPO. DE COMPUTO Y DE</t>
  </si>
  <si>
    <t>1263151901  OTROS MOBILIARIOS Y</t>
  </si>
  <si>
    <t>1263252101  EQUIPOS Y APARATOS A</t>
  </si>
  <si>
    <t>1263252201  APARATOS DEPORTIVOS 2010</t>
  </si>
  <si>
    <t>1263252301  CAMARAS FOTOGRAFICAS</t>
  </si>
  <si>
    <t>1263252901  OTRO MOBILIARIO Y EP</t>
  </si>
  <si>
    <t>1263353101  EQUIPO MÉDICO Y DE L</t>
  </si>
  <si>
    <t>1263353201  INSTRUMENTAL MÉDICO</t>
  </si>
  <si>
    <t>1263454101  AUTOMÓVILES Y CAMIONES 2010</t>
  </si>
  <si>
    <t>1263454201  CARROCERÍAS Y REMOLQUES 2010</t>
  </si>
  <si>
    <t>1263454901  OTROS EQUIPOS DE TRANSPORTE 2010</t>
  </si>
  <si>
    <t>1263555101  EQUIPO DE DEFENSA Y</t>
  </si>
  <si>
    <t>1263656101  MAQUINARIA Y EQUIPO</t>
  </si>
  <si>
    <t>1263656201  MAQUINARIA Y EQUIPO</t>
  </si>
  <si>
    <t>1263656301  MAQUINARIA Y EQUIPO</t>
  </si>
  <si>
    <t>1263656401  SISTEMAS DE AIRE ACO</t>
  </si>
  <si>
    <t>1263656501  EQUIPO DE COMUNICACI</t>
  </si>
  <si>
    <t>1263656601  EQUIPOS DE GENERACIÓ</t>
  </si>
  <si>
    <t>1263656701  HERRAMIENTAS Y MÁQUI</t>
  </si>
  <si>
    <t>1263656901  OTROS EQUIPOS 2010</t>
  </si>
  <si>
    <t>ESF-09 INTANGIBLES Y DIFERIDOS</t>
  </si>
  <si>
    <t>1250 ACTIVOS INTANGIBLES</t>
  </si>
  <si>
    <t>1270 ACTIVOS DIFERIDOS</t>
  </si>
  <si>
    <t>ESF-10   ESTIMACIONES Y DETERIOROS</t>
  </si>
  <si>
    <t>1280 ESTIMACIÓN POR PÉRDIDA O DETERIORO DE ACTIVOS NO CIRCULANTES</t>
  </si>
  <si>
    <t>ESF-11 OTROS ACTIVOS</t>
  </si>
  <si>
    <t>CARACTERÍSTICAS</t>
  </si>
  <si>
    <t>PASIVO</t>
  </si>
  <si>
    <t>ESF-12 CUENTAS Y DOCUMENTOS POR PAGAR</t>
  </si>
  <si>
    <t>2110 CUENTAS POR PAGAR A CORTO PLAZO</t>
  </si>
  <si>
    <t>2111101001  SUELDOS POR PAGAR</t>
  </si>
  <si>
    <t>2111401003  APORTACION PATRONAL IMSS</t>
  </si>
  <si>
    <t>2111401004  APORTACION PATRONAL INFONAVIT</t>
  </si>
  <si>
    <t>2111501002  OTRAS PREST. SOC. Y</t>
  </si>
  <si>
    <t>2112101001  PROVEEDORES DE BIENES Y SERVICIOS</t>
  </si>
  <si>
    <t>2117101001  ISR NOMINA</t>
  </si>
  <si>
    <t>2117101010  ISR RETENCION POR HONORARIOS</t>
  </si>
  <si>
    <t>2117101013  ISR RETENCION ARRENDAMIENTO</t>
  </si>
  <si>
    <t>2117102003  CEDULAR ARRENDAMIENTO A PAGAR</t>
  </si>
  <si>
    <t>2117102004  CEDULAR HONORARIOS A PAGAR</t>
  </si>
  <si>
    <t>2117202004  APORTACIÓN TRABAJADOR IMSS</t>
  </si>
  <si>
    <t>2117202005  AMORTIZACION CREDITO INFONAVIT</t>
  </si>
  <si>
    <t>2117502102  IMPUESTO NOMINAS A PAGAR</t>
  </si>
  <si>
    <t>2117917007  FONACOT</t>
  </si>
  <si>
    <t>2117918001  DIVO 5% AL MILLAR</t>
  </si>
  <si>
    <t>2117918005  RET. 1.0% PREVENTIVA</t>
  </si>
  <si>
    <t>2117919003  DESCUENTO POR TELEFONÍA</t>
  </si>
  <si>
    <t>2119905001  ACREEDORES DIVERSOS</t>
  </si>
  <si>
    <t>ESF-13 OTROS PASIVOS DIFERIDOS A CORTO PLAZO</t>
  </si>
  <si>
    <t>NATURALEZA</t>
  </si>
  <si>
    <t>2159 OTROS PASIVOS DIFERIDOS A CORTO PLAZO</t>
  </si>
  <si>
    <t>ESF-13 FONDOS Y BIENES DE TERCEROS EN GARANTÍA Y/O ADMINISTRACIÓN A CORTO PLAZO</t>
  </si>
  <si>
    <t>2160 FONDOS Y BIENES DE TERCEROS EN GARANTÍA Y/O ADMINISTRACIÓN CP</t>
  </si>
  <si>
    <t>ESF-13 PASIVO DIFERIDO A LARGO PLAZO</t>
  </si>
  <si>
    <t>2240 PASIVOS DIFERIDOS A LARGO PLAZO</t>
  </si>
  <si>
    <t>ESF-14 OTROS PASIVOS CIRCULANTES</t>
  </si>
  <si>
    <t>2199 OTROS PASIVOS CIRCULANTES</t>
  </si>
  <si>
    <t>II) NOTAS AL ESTADO DE ACTIVIDADES</t>
  </si>
  <si>
    <t>INGRESOS DE GESTIÓN</t>
  </si>
  <si>
    <t>ERA-01 INGRESOS</t>
  </si>
  <si>
    <t>NOTA</t>
  </si>
  <si>
    <t>4100 INGRESOS DE GESTIÓN</t>
  </si>
  <si>
    <t>4151510258  CONGRESOS DEPORTIVOS</t>
  </si>
  <si>
    <t>4151510261  RENTA DE ESPACIOS DIVERSOS</t>
  </si>
  <si>
    <t>4151 Produc. Derivados del Uso y Aprov.</t>
  </si>
  <si>
    <t>4159510701  POR CONCEPTO DE FICHAS</t>
  </si>
  <si>
    <t>4159510706  POR CONCEPTO DE CUOT</t>
  </si>
  <si>
    <t>4159510710  REEXPEDICION DE CREDENCIALES</t>
  </si>
  <si>
    <t>4159510715  GESTORIA DE TITULACION</t>
  </si>
  <si>
    <t>4159510903  EXAMENES DE INGLÉS</t>
  </si>
  <si>
    <t>4159511220  EVALUACIÓN MÉDICA Y FÍSICA</t>
  </si>
  <si>
    <t>4159 Otros Productos que Generan Ing.</t>
  </si>
  <si>
    <t>4150 Productos de Tipo Corriente</t>
  </si>
  <si>
    <t>4169610000  OTROS APROVECHAMIENTOS</t>
  </si>
  <si>
    <t>4169610154  POR CONCEPTO DE DONATIVOS</t>
  </si>
  <si>
    <t>4169610164  POR CONCEPTO DE CERTIFICACIONE</t>
  </si>
  <si>
    <t>4169610165  PAGO EXTEMPORANEO REINSCRIPCIÓ</t>
  </si>
  <si>
    <t>4169 Otros Aprovechamientos</t>
  </si>
  <si>
    <t>4160 Aprovechamientos de Tipo Corriente</t>
  </si>
  <si>
    <t>4213831000  SERVICIOS PERSONALES</t>
  </si>
  <si>
    <t>4213832000  MATERIALES Y SUMINISTROS</t>
  </si>
  <si>
    <t>4213833000  SERVICIOS GENERALES</t>
  </si>
  <si>
    <t>4213 Convenios</t>
  </si>
  <si>
    <t>4210 Participaciones y Aportaciones</t>
  </si>
  <si>
    <t>4221911000  SERVICIOS PERSONALES</t>
  </si>
  <si>
    <t>4221912000  MATERIALES Y SUMINISTROS</t>
  </si>
  <si>
    <t>4221913000  SERVICIOS GENERALES</t>
  </si>
  <si>
    <t>4221914000  AYUDAS Y SUBSIDIOS</t>
  </si>
  <si>
    <t>4221 Trans. Internas y Asig. al Secto</t>
  </si>
  <si>
    <t>4220 Transferencias, Asignaciones, Subs.</t>
  </si>
  <si>
    <t>PARTICIPACIONES, APORTACIONES</t>
  </si>
  <si>
    <t>4200 PARTICIPACIONES Y APORTACIONES</t>
  </si>
  <si>
    <t>ERA-02 OTROS INGRESOS Y BENEFICIOS</t>
  </si>
  <si>
    <t xml:space="preserve">4300 OTROS INGRESOS Y BENEFICIOS
</t>
  </si>
  <si>
    <t>4311511001 INTERESES NORMALES</t>
  </si>
  <si>
    <t>4311511008 INTERESES CONVENIOS FEDERALES</t>
  </si>
  <si>
    <t>4311511013 INTERESES FAM EDUCACION SUPERIOR</t>
  </si>
  <si>
    <t>4399000008 Diferencias por redondeo</t>
  </si>
  <si>
    <t>GASTOS Y OTRAS PÉRDIDAS</t>
  </si>
  <si>
    <t>ERA-03 GASTOS</t>
  </si>
  <si>
    <t>%GASTO</t>
  </si>
  <si>
    <t>5000 GASTOS Y OTRAS PERDIDAS</t>
  </si>
  <si>
    <t>5111113000  SUELDOS BASE AL PERS</t>
  </si>
  <si>
    <t>5112121000  HONORARIOS ASIMILABLES A SALARIO</t>
  </si>
  <si>
    <t>5113132000  PRIMAS DE VACAS., D</t>
  </si>
  <si>
    <t>5114141000  APORTACIONES DE SEGURIDAD SOCIAL</t>
  </si>
  <si>
    <t>5114142000  APORTACIONES A FONDOS DE VIVIEND</t>
  </si>
  <si>
    <t>5114143000  APORT. S. RETIRO.</t>
  </si>
  <si>
    <t>5115154000  PRESTACIONES CONTRACTUALES</t>
  </si>
  <si>
    <t>5121211000  MATERIALES Y ÚTILES DE OFICINA</t>
  </si>
  <si>
    <t>5121214000  MAT.,UTILES Y EQUIPO</t>
  </si>
  <si>
    <t>5121216000  MATERIAL DE LIMPIEZA</t>
  </si>
  <si>
    <t>5121217000  MATERIALES Y ÚTILES DE ENSEÑANZA</t>
  </si>
  <si>
    <t>5122221000  ALIMENTACIÓN DE PERSONAS</t>
  </si>
  <si>
    <t>5124241000  PRODUCTOS MINERALES NO METALICOS</t>
  </si>
  <si>
    <t>5124246000  MATERIAL ELECTRICO Y ELECTRONICO</t>
  </si>
  <si>
    <t>5124247000  ARTICULOS METALICOS</t>
  </si>
  <si>
    <t>5124249000  OTROS MATERIALES Y A</t>
  </si>
  <si>
    <t>5125252000  FERTILIZANTES, PESTI</t>
  </si>
  <si>
    <t>5125253000  MEDICINAS Y PRODUCTO</t>
  </si>
  <si>
    <t>5125254000  MATERIALES, ACCESOR</t>
  </si>
  <si>
    <t>5126261000  COMBUSTIBLES, LUBRI</t>
  </si>
  <si>
    <t>5127272000  PRENDAS DE PROTECCIÓN</t>
  </si>
  <si>
    <t>5127273000  ARTÍCULOS DEPORTIVOS</t>
  </si>
  <si>
    <t>5129291000  HERRAMIENTAS MENORES</t>
  </si>
  <si>
    <t>5129294000  REFACCIONES Y ACCESO</t>
  </si>
  <si>
    <t>5129296000  REF. EQ. TRANSP.</t>
  </si>
  <si>
    <t>5131311000  SERVICIO DE ENERGÍA ELÉCTRICA</t>
  </si>
  <si>
    <t>5131313000  SERVICIO DE AGUA POTABLE</t>
  </si>
  <si>
    <t>5131314000  TELEFONÍA TRADICIONAL</t>
  </si>
  <si>
    <t>5131317000  SERV. ACCESO A INTE</t>
  </si>
  <si>
    <t>5131318000  SERVICIOS POSTALES Y TELEGRAFICOS</t>
  </si>
  <si>
    <t>5132326000  ARRENDA. DE MAQ., O</t>
  </si>
  <si>
    <t>5132327000  ARRE. ACT. INTANG</t>
  </si>
  <si>
    <t>5132329000  OTROS ARRENDAMIENTOS</t>
  </si>
  <si>
    <t>5133331000  SERVS. LEGALES, DE</t>
  </si>
  <si>
    <t>5133336000  SERVS. APOYO ADMVO.</t>
  </si>
  <si>
    <t>5133338000  SERVICIOS DE VIGILANCIA</t>
  </si>
  <si>
    <t>5134341000  SERVICIOS FINANCIEROS Y BANCARIOS</t>
  </si>
  <si>
    <t>5134345000  SEGUROS DE BIENES PATRIMONIALES</t>
  </si>
  <si>
    <t>5134349000  SERV. FIN., BANCA.</t>
  </si>
  <si>
    <t>5135351000  CONSERV. Y MANTENIMI</t>
  </si>
  <si>
    <t>5135352000  INST., REPAR. MTTO.</t>
  </si>
  <si>
    <t>5135355000  REPAR. Y MTTO. DE EQ</t>
  </si>
  <si>
    <t>5135357000  INST., REP. Y MTTO.</t>
  </si>
  <si>
    <t>5135358000  SERVICIOS DE LIMPIEZ</t>
  </si>
  <si>
    <t>5136363000  SERV. CREA. PREPR</t>
  </si>
  <si>
    <t>5137371000  PASAJES AEREOS</t>
  </si>
  <si>
    <t>5137372000  PASAJES TERRESTRES</t>
  </si>
  <si>
    <t>5137375000  VIATICOS EN EL PAIS</t>
  </si>
  <si>
    <t>5137376000  VIÁTICOS EN EL EXTRANJERO</t>
  </si>
  <si>
    <t>5137379000  OT. SER. TRASLADO</t>
  </si>
  <si>
    <t>5138382000  GASTOS DE ORDEN SOCIAL Y CULTURAL</t>
  </si>
  <si>
    <t>5138383000  CONGRESOS Y CONVENCIONES</t>
  </si>
  <si>
    <t>5138385000  GASTOS  DE REPRESENTACION</t>
  </si>
  <si>
    <t>139392000  OTROS IMPUESTOS Y DERECHOS</t>
  </si>
  <si>
    <t>139398000  IMPUESTO DE NOMINA</t>
  </si>
  <si>
    <t>242442000  BECAS O. AYUDA</t>
  </si>
  <si>
    <t>100%</t>
  </si>
  <si>
    <t>III) NOTAS AL ESTADO DE VARIACIÓN A LA HACIENDA PÚBLICA</t>
  </si>
  <si>
    <t>VHP-01 PATRIMONIO CONTRIBUIDO</t>
  </si>
  <si>
    <t>3110000001  APORTACIONES</t>
  </si>
  <si>
    <t>3110000002  BAJA DE ACTIVO FIJO</t>
  </si>
  <si>
    <t>3110915000  BIENES MUEBLES E INMUEBLES</t>
  </si>
  <si>
    <t>3111825205  FAM EDU SUPERIOR BIE</t>
  </si>
  <si>
    <t>3111825206  FAM EDU SUPERIOR OBRA PUBLICA</t>
  </si>
  <si>
    <t>3111828005  FAFEF BIENES MUEBLES E INMUEBLES</t>
  </si>
  <si>
    <t>3111835000  CONVENIO BIENES MUEB</t>
  </si>
  <si>
    <t>3111836000  CONVENIO OBRA PÚBLICA</t>
  </si>
  <si>
    <t>3113825205  FAM EDU SUPERIOR BIE</t>
  </si>
  <si>
    <t>3113825206  FAM EDU SUPERIOR OBR</t>
  </si>
  <si>
    <t>3113835000  CONVENIO BIENES MUEB</t>
  </si>
  <si>
    <t>3113836000  CONVENIO OBRA PÚBLICA EJER ANT</t>
  </si>
  <si>
    <t>3113914205  ESTATALES DE EJERCIC</t>
  </si>
  <si>
    <t>3113914206  ESTATALES DE EJERCIC</t>
  </si>
  <si>
    <t>3113915000  BIENES MUEBLES E INM</t>
  </si>
  <si>
    <t>3113916000  OBRA PÚBLICA EJER ANTERIORES</t>
  </si>
  <si>
    <t>3114824206  APLICACIÓN FEDERALES</t>
  </si>
  <si>
    <t>3120000002  DONACIONES DE BIENES</t>
  </si>
  <si>
    <t>3110 HACIENDA PUBLICA/PATRIMONIO CONTRIBUIDO</t>
  </si>
  <si>
    <t>VHP-02 PATRIMONIO GENERADO</t>
  </si>
  <si>
    <t>MODIFICACION</t>
  </si>
  <si>
    <t>3210 Resultado del Ejercicio (Ahorro/Des</t>
  </si>
  <si>
    <t>3220000013  RESULTADO EJERCICIO 2005</t>
  </si>
  <si>
    <t>3220000014  RESULTADO EJERCICIO 2006</t>
  </si>
  <si>
    <t>3220000015  RESULTADO EJERCICIO 2007</t>
  </si>
  <si>
    <t>3220000016  RESULTADO EJERCICIO 2008</t>
  </si>
  <si>
    <t>3220000017  RESULTADO EJERCICIO 2009</t>
  </si>
  <si>
    <t>3220000018  RESULTADO EJERCICIO 2010</t>
  </si>
  <si>
    <t>3220000019  RESULTADO EJERCICIO 2011</t>
  </si>
  <si>
    <t>3220000020  RESULTADO EJERCICIO 2012</t>
  </si>
  <si>
    <t>3220000021  RESULTADO EJERCICIO 2013</t>
  </si>
  <si>
    <t>3220000022  RESULTADO EJERC 2014</t>
  </si>
  <si>
    <t>3220000023  RESULTADO EJERC 2015</t>
  </si>
  <si>
    <t>3220000024  RESULTADO EJERC 2016</t>
  </si>
  <si>
    <t>3220000025  RESULTADO EJERC 2017</t>
  </si>
  <si>
    <t>3220001000  CAPITALIZACIÓN RECURSOS PROPIOS</t>
  </si>
  <si>
    <t>3220001001  CAPITALIZACIÓN REMANENTES</t>
  </si>
  <si>
    <t>3220020001  FONDO DE CONTINGENCIAS</t>
  </si>
  <si>
    <t>3220690201  APLICACIÓN DE REMANENTE PROPIO</t>
  </si>
  <si>
    <t>3220690202  APLICACIÓN DE REMANENTE FEDERAL</t>
  </si>
  <si>
    <t>3220690203  REMANENTE INSTERINSTITUCIONAL</t>
  </si>
  <si>
    <t>3220690211  APLICACIÓN DE REMANENTE PROPIO</t>
  </si>
  <si>
    <t>3220690212  APLICACIÓN DE REMANENTE FEDERAL</t>
  </si>
  <si>
    <t>3220690213  APLICACIÓN DE REMANE</t>
  </si>
  <si>
    <t>SUBTOTAL</t>
  </si>
  <si>
    <t>3210 HACIENDA PUBLICA /PATRIMONIO GENERADO</t>
  </si>
  <si>
    <t>IV) NOTAS AL ESTADO DE FLUJO DE EFECTIVO</t>
  </si>
  <si>
    <t>EFE-01 FLUJO DE EFECTIVO</t>
  </si>
  <si>
    <t>FLUJO</t>
  </si>
  <si>
    <t>1112101001  BANAMEX 7480502</t>
  </si>
  <si>
    <t>1112101003  BANAMEX 7515640</t>
  </si>
  <si>
    <t>1112101004  BANAMEX 002218029075438656</t>
  </si>
  <si>
    <t>1112101006  BANAMEX 7544144</t>
  </si>
  <si>
    <t>1112102002  BANCOMER 0110818488</t>
  </si>
  <si>
    <t>1112102005  BANCOMER 0110849006</t>
  </si>
  <si>
    <t>1112102006  BANCOMER 0111033190</t>
  </si>
  <si>
    <t>1112102007  BANCOMER 0111091840</t>
  </si>
  <si>
    <t>1112102008  BANCOMER 0111556460</t>
  </si>
  <si>
    <t>1112107001  SANTANDER CONCE 953</t>
  </si>
  <si>
    <t>1112107002  SERFIN65-50182547-2</t>
  </si>
  <si>
    <t>1112107003  SERFIN-92000586826</t>
  </si>
  <si>
    <t>1112107006  SERFIN-65-50202481-3</t>
  </si>
  <si>
    <t>1112107024  SERFIN 655032141359 PROMEP</t>
  </si>
  <si>
    <t>1112107027  SANTANDER CONCE 403</t>
  </si>
  <si>
    <t>1112107032  SERFIN SANTANDER 180</t>
  </si>
  <si>
    <t>1112107033  SERFIN SANTANDER 180</t>
  </si>
  <si>
    <t>1112107034  SERFIN SANTANDER 180</t>
  </si>
  <si>
    <t>1112107035  SERFIN SANTANDER 180</t>
  </si>
  <si>
    <t>1112107036  SERFIN SANTANDER 180</t>
  </si>
  <si>
    <t>1112107037  SERFIN SANTANDER 180</t>
  </si>
  <si>
    <t>1112107043  SANTANDER 18000043682 Evercast</t>
  </si>
  <si>
    <t>1112107048  SANTANDER 18-0000543</t>
  </si>
  <si>
    <t>1112107049  SANTANDER 18-0000543</t>
  </si>
  <si>
    <t>1112107051  SANTANDER 1800006786</t>
  </si>
  <si>
    <t>1112 Bancos/Tesoreria</t>
  </si>
  <si>
    <t>EFE-02 ADQ. BIENES MUEBLES E INMUEBLES</t>
  </si>
  <si>
    <t>% SUB</t>
  </si>
  <si>
    <t>1210 INVERSIONES FINANCIERAS A LARGO PLAZO</t>
  </si>
  <si>
    <t>1230 BIENES INMUEBLES, INFRAESTRUCTURA Y CONSTRUCCIONES EN PROCESO</t>
  </si>
  <si>
    <t>1236262200 EDIFICACIÓN NO HABITACIONAL</t>
  </si>
  <si>
    <t>1241 Mobiliario y Equipo de Administraci</t>
  </si>
  <si>
    <t>1242 Mobiliario y Equipo Educacional y R</t>
  </si>
  <si>
    <t>1243 Equipo e Instrumental Médico y de L</t>
  </si>
  <si>
    <t>1244 Equipo de Transporte</t>
  </si>
  <si>
    <t>1246 Maquinaria, Otros Equipos y Herrami</t>
  </si>
  <si>
    <t>NOTAS DE MEMORIA.</t>
  </si>
  <si>
    <t>7410000001  DEMANDAS JUDICIALES</t>
  </si>
  <si>
    <t>7420000001  RESOLUCIÓN DE DEMAND</t>
  </si>
  <si>
    <t>CUENTAS DE ORDEN CONTABLES</t>
  </si>
  <si>
    <t>Bienes Inmuebles, Infraestructura y Construcciones en Proceso</t>
  </si>
  <si>
    <t>NOTA:     EFE-03</t>
  </si>
  <si>
    <t>EFE-03 CONCILIACIÓN DEL FLUJO DE EFECTIVO</t>
  </si>
  <si>
    <t>CUENTA</t>
  </si>
  <si>
    <t>NOMBRE DE LA CUENTA</t>
  </si>
  <si>
    <t>OTROS GASTOS Y PÉRDIDAS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</si>
  <si>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</si>
  <si>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</si>
  <si>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activos no circulantes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</si>
  <si>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</si>
  <si>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</si>
  <si>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</si>
  <si>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</si>
  <si>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</si>
  <si>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Disminución de Bienes por pérdida, obsolescencia y deterioro</t>
  </si>
  <si>
    <t>Provisiones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</si>
  <si>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</si>
  <si>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</si>
  <si>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</si>
  <si>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</si>
  <si>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</si>
  <si>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</si>
  <si>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</si>
  <si>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</si>
  <si>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</si>
  <si>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</si>
  <si>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</si>
  <si>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</si>
  <si>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</si>
  <si>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</si>
  <si>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</si>
  <si>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</si>
  <si>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Resultado por posición monetaria</t>
  </si>
  <si>
    <t>Pérdidas por participación patrimonial</t>
  </si>
  <si>
    <t>Otros gastos varios</t>
  </si>
  <si>
    <t>INVERSIÓN PÚBLICA</t>
  </si>
  <si>
    <t>Inversión pública no capitalizable</t>
  </si>
  <si>
    <t>Construcción en bienes no capitalizable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</si>
  <si>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</si>
  <si>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</si>
  <si>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</si>
  <si>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1° de Enero al 31 de Marzo de 2018</t>
  </si>
  <si>
    <t>(Cifras en pesos)</t>
  </si>
  <si>
    <t>1. Ingresos Presupuestarios</t>
  </si>
  <si>
    <t>2. Más ingresos contables no presupuestarios</t>
  </si>
  <si>
    <t>Incremento por variación de inventarios</t>
  </si>
  <si>
    <t>$XXX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</si>
  <si>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</si>
  <si>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</si>
  <si>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</si>
  <si>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</si>
  <si>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</si>
  <si>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</si>
  <si>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</si>
  <si>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</si>
  <si>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</si>
  <si>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</si>
  <si>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</si>
  <si>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</si>
  <si>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</si>
  <si>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</si>
  <si>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</si>
  <si>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</si>
  <si>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</si>
  <si>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</si>
  <si>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</si>
  <si>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</si>
  <si>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</si>
  <si>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</si>
  <si>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</si>
  <si>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</si>
  <si>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</si>
  <si>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</si>
  <si>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</si>
  <si>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</si>
  <si>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</si>
  <si>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</si>
  <si>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</si>
  <si>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Otros Gastos</t>
  </si>
  <si>
    <t>Otros Gastos Contables No Presupuestales</t>
  </si>
  <si>
    <t>4. Total de Gasto Contable (4 = 1 - 2 + 3)</t>
  </si>
  <si>
    <t>NOTAS DE MEMORIA</t>
  </si>
  <si>
    <t>7000 CUENTAS DE ORDEN CONTABLES</t>
  </si>
  <si>
    <t>7400 JUICIOS</t>
  </si>
  <si>
    <t>7410 Resolución</t>
  </si>
  <si>
    <t>7420 Proceso Judicial</t>
  </si>
  <si>
    <t>Bajo protesta de decir verdad declaramos que los Estados Financieros y sus Notas son razonablemente correctos y responsabilidad del emisor</t>
  </si>
  <si>
    <t xml:space="preserve">                          ING. JOSÉ DE JESÚS ROMO GUTIERREZ</t>
  </si>
  <si>
    <t>MTRO. HUGO GARCÍA VARGAS</t>
  </si>
  <si>
    <t xml:space="preserve">                                  SECRETARIO ADMINISTRATIVO</t>
  </si>
  <si>
    <t xml:space="preserve">                     RECTOR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</si>
</sst>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#,##0.00_ ;\-#,##0.00\ "/>
    <numFmt numFmtId="166" formatCode="#,##0;\-#,##0;&quot; &quot;"/>
    <numFmt numFmtId="167" formatCode="#,##0.0_ ;\-#,##0.0\ "/>
    <numFmt numFmtId="168" formatCode="#,##0.0000000000_ ;\-#,##0.0000000000\ "/>
    <numFmt numFmtId="169" formatCode="#,##0.000000000"/>
    <numFmt numFmtId="170" formatCode="General_)"/>
    <numFmt numFmtId="171" formatCode="_-[$€-2]* #,##0.00_-;\-[$€-2]* #,##0.00_-;_-[$€-2]* &quot;-&quot;??_-"/>
    <numFmt numFmtId="172" formatCode="_-* #,##0.00\ _€_-;\-* #,##0.00\ _€_-;_-* &quot;-&quot;??\ _€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sz val="8"/>
      <color rgb="FF000000"/>
      <name val="Arial"/>
      <family val="2"/>
    </font>
    <font>
      <sz val="10"/>
      <color rgb="FF222222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97">
    <xf numFmtId="0" fontId="0" fillId="0" borderId="0"/>
    <xf numFmtId="43" fontId="1" fillId="0" borderId="0" applyFont="0" applyFill="0" applyBorder="0" applyAlignment="0" applyProtection="0"/>
    <xf numFmtId="0" fontId="8" fillId="0" borderId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171" fontId="8" fillId="0" borderId="0" applyFont="0" applyFill="0" applyBorder="0" applyAlignment="0" applyProtection="0"/>
    <xf numFmtId="0" fontId="27" fillId="0" borderId="0" applyNumberFormat="0" applyFill="0" applyBorder="0" applyAlignment="0" applyProtection="0"/>
    <xf numFmtId="2" fontId="27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2" fontId="1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30" fillId="0" borderId="0"/>
    <xf numFmtId="0" fontId="19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8" fillId="0" borderId="0"/>
    <xf numFmtId="0" fontId="8" fillId="0" borderId="0"/>
    <xf numFmtId="0" fontId="3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4" fontId="32" fillId="13" borderId="22" applyNumberFormat="0" applyProtection="0">
      <alignment horizontal="left" vertical="center" indent="1"/>
    </xf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  <xf numFmtId="0" fontId="27" fillId="0" borderId="23" applyNumberFormat="0" applyFill="0" applyAlignment="0" applyProtection="0"/>
  </cellStyleXfs>
  <cellXfs count="177">
    <xf numFmtId="0" fontId="0" fillId="0" borderId="0" xfId="0"/>
    <xf numFmtId="0" fontId="4" fillId="11" borderId="0" xfId="0" applyFont="1" applyFill="1" applyAlignment="1"/>
    <xf numFmtId="0" fontId="4" fillId="0" borderId="0" xfId="0" applyFont="1" applyFill="1" applyAlignment="1"/>
    <xf numFmtId="0" fontId="4" fillId="12" borderId="0" xfId="0" applyFont="1" applyFill="1"/>
    <xf numFmtId="0" fontId="5" fillId="11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/>
    <xf numFmtId="0" fontId="5" fillId="12" borderId="0" xfId="0" applyFont="1" applyFill="1" applyBorder="1" applyAlignment="1">
      <alignment horizontal="left" vertical="center"/>
    </xf>
    <xf numFmtId="0" fontId="5" fillId="12" borderId="0" xfId="0" applyFont="1" applyFill="1" applyBorder="1" applyAlignment="1">
      <alignment horizontal="right"/>
    </xf>
    <xf numFmtId="0" fontId="5" fillId="12" borderId="0" xfId="0" applyFont="1" applyFill="1" applyBorder="1" applyAlignment="1"/>
    <xf numFmtId="0" fontId="5" fillId="12" borderId="0" xfId="0" applyNumberFormat="1" applyFont="1" applyFill="1" applyBorder="1" applyAlignment="1" applyProtection="1">
      <protection locked="0"/>
    </xf>
    <xf numFmtId="0" fontId="8" fillId="12" borderId="0" xfId="0" applyFont="1" applyFill="1" applyBorder="1"/>
    <xf numFmtId="0" fontId="5" fillId="1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10" fillId="12" borderId="0" xfId="0" applyFont="1" applyFill="1" applyBorder="1" applyAlignment="1">
      <alignment horizontal="righ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justify"/>
    </xf>
    <xf numFmtId="0" fontId="11" fillId="0" borderId="0" xfId="0" applyFont="1" applyAlignment="1">
      <alignment horizontal="justify"/>
    </xf>
    <xf numFmtId="0" fontId="11" fillId="0" borderId="0" xfId="0" applyFont="1" applyBorder="1" applyAlignment="1">
      <alignment horizontal="left"/>
    </xf>
    <xf numFmtId="0" fontId="13" fillId="12" borderId="0" xfId="0" applyFont="1" applyFill="1" applyBorder="1"/>
    <xf numFmtId="0" fontId="4" fillId="12" borderId="0" xfId="0" applyFont="1" applyFill="1" applyBorder="1"/>
    <xf numFmtId="0" fontId="12" fillId="12" borderId="0" xfId="0" applyFont="1" applyFill="1" applyBorder="1"/>
    <xf numFmtId="49" fontId="5" fillId="11" borderId="2" xfId="0" applyNumberFormat="1" applyFont="1" applyFill="1" applyBorder="1" applyAlignment="1">
      <alignment horizontal="left" vertical="center"/>
    </xf>
    <xf numFmtId="49" fontId="5" fillId="11" borderId="2" xfId="0" applyNumberFormat="1" applyFont="1" applyFill="1" applyBorder="1" applyAlignment="1">
      <alignment horizontal="center" vertical="center"/>
    </xf>
    <xf numFmtId="49" fontId="5" fillId="12" borderId="3" xfId="0" applyNumberFormat="1" applyFont="1" applyFill="1" applyBorder="1" applyAlignment="1">
      <alignment horizontal="left"/>
    </xf>
    <xf numFmtId="164" fontId="7" fillId="12" borderId="3" xfId="0" applyNumberFormat="1" applyFont="1" applyFill="1" applyBorder="1"/>
    <xf numFmtId="49" fontId="5" fillId="12" borderId="4" xfId="0" applyNumberFormat="1" applyFont="1" applyFill="1" applyBorder="1" applyAlignment="1">
      <alignment horizontal="left"/>
    </xf>
    <xf numFmtId="164" fontId="7" fillId="12" borderId="4" xfId="0" applyNumberFormat="1" applyFont="1" applyFill="1" applyBorder="1"/>
    <xf numFmtId="49" fontId="14" fillId="0" borderId="4" xfId="0" applyNumberFormat="1" applyFont="1" applyFill="1" applyBorder="1" applyAlignment="1">
      <alignment horizontal="left"/>
    </xf>
    <xf numFmtId="164" fontId="0" fillId="0" borderId="4" xfId="0" applyNumberFormat="1" applyFill="1" applyBorder="1"/>
    <xf numFmtId="49" fontId="5" fillId="12" borderId="5" xfId="0" applyNumberFormat="1" applyFont="1" applyFill="1" applyBorder="1" applyAlignment="1">
      <alignment horizontal="left"/>
    </xf>
    <xf numFmtId="164" fontId="7" fillId="12" borderId="5" xfId="0" applyNumberFormat="1" applyFont="1" applyFill="1" applyBorder="1"/>
    <xf numFmtId="43" fontId="5" fillId="11" borderId="2" xfId="1" applyFont="1" applyFill="1" applyBorder="1" applyAlignment="1">
      <alignment horizontal="center" vertical="center"/>
    </xf>
    <xf numFmtId="0" fontId="15" fillId="12" borderId="0" xfId="0" applyFont="1" applyFill="1" applyBorder="1"/>
    <xf numFmtId="164" fontId="4" fillId="12" borderId="4" xfId="0" applyNumberFormat="1" applyFont="1" applyFill="1" applyBorder="1"/>
    <xf numFmtId="43" fontId="4" fillId="12" borderId="5" xfId="1" applyFont="1" applyFill="1" applyBorder="1"/>
    <xf numFmtId="49" fontId="5" fillId="12" borderId="0" xfId="0" applyNumberFormat="1" applyFont="1" applyFill="1" applyBorder="1" applyAlignment="1">
      <alignment horizontal="center" vertical="center"/>
    </xf>
    <xf numFmtId="164" fontId="12" fillId="12" borderId="4" xfId="0" applyNumberFormat="1" applyFont="1" applyFill="1" applyBorder="1"/>
    <xf numFmtId="164" fontId="4" fillId="0" borderId="4" xfId="0" applyNumberFormat="1" applyFont="1" applyFill="1" applyBorder="1"/>
    <xf numFmtId="164" fontId="12" fillId="0" borderId="4" xfId="0" applyNumberFormat="1" applyFont="1" applyFill="1" applyBorder="1"/>
    <xf numFmtId="164" fontId="4" fillId="12" borderId="5" xfId="0" applyNumberFormat="1" applyFont="1" applyFill="1" applyBorder="1"/>
    <xf numFmtId="165" fontId="4" fillId="12" borderId="0" xfId="0" applyNumberFormat="1" applyFont="1" applyFill="1"/>
    <xf numFmtId="0" fontId="12" fillId="12" borderId="0" xfId="0" applyFont="1" applyFill="1"/>
    <xf numFmtId="49" fontId="5" fillId="12" borderId="0" xfId="0" applyNumberFormat="1" applyFont="1" applyFill="1" applyBorder="1" applyAlignment="1">
      <alignment horizontal="left"/>
    </xf>
    <xf numFmtId="164" fontId="7" fillId="12" borderId="0" xfId="0" applyNumberFormat="1" applyFont="1" applyFill="1" applyBorder="1"/>
    <xf numFmtId="49" fontId="5" fillId="11" borderId="2" xfId="0" applyNumberFormat="1" applyFont="1" applyFill="1" applyBorder="1" applyAlignment="1">
      <alignment horizontal="center" vertical="center" wrapText="1"/>
    </xf>
    <xf numFmtId="49" fontId="5" fillId="12" borderId="6" xfId="0" applyNumberFormat="1" applyFont="1" applyFill="1" applyBorder="1" applyAlignment="1">
      <alignment horizontal="left"/>
    </xf>
    <xf numFmtId="164" fontId="7" fillId="12" borderId="7" xfId="0" applyNumberFormat="1" applyFont="1" applyFill="1" applyBorder="1"/>
    <xf numFmtId="49" fontId="5" fillId="12" borderId="8" xfId="0" applyNumberFormat="1" applyFont="1" applyFill="1" applyBorder="1" applyAlignment="1">
      <alignment horizontal="left"/>
    </xf>
    <xf numFmtId="164" fontId="7" fillId="12" borderId="9" xfId="0" applyNumberFormat="1" applyFont="1" applyFill="1" applyBorder="1"/>
    <xf numFmtId="164" fontId="7" fillId="12" borderId="10" xfId="0" applyNumberFormat="1" applyFont="1" applyFill="1" applyBorder="1"/>
    <xf numFmtId="164" fontId="5" fillId="11" borderId="11" xfId="0" applyNumberFormat="1" applyFont="1" applyFill="1" applyBorder="1"/>
    <xf numFmtId="164" fontId="5" fillId="11" borderId="12" xfId="0" applyNumberFormat="1" applyFont="1" applyFill="1" applyBorder="1"/>
    <xf numFmtId="164" fontId="5" fillId="11" borderId="13" xfId="0" applyNumberFormat="1" applyFont="1" applyFill="1" applyBorder="1"/>
    <xf numFmtId="164" fontId="5" fillId="12" borderId="0" xfId="0" applyNumberFormat="1" applyFont="1" applyFill="1" applyBorder="1"/>
    <xf numFmtId="49" fontId="5" fillId="11" borderId="11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/>
    <xf numFmtId="49" fontId="14" fillId="12" borderId="4" xfId="0" applyNumberFormat="1" applyFont="1" applyFill="1" applyBorder="1" applyAlignment="1">
      <alignment horizontal="left"/>
    </xf>
    <xf numFmtId="164" fontId="0" fillId="12" borderId="4" xfId="0" applyNumberFormat="1" applyFont="1" applyFill="1" applyBorder="1"/>
    <xf numFmtId="164" fontId="0" fillId="0" borderId="4" xfId="0" applyNumberFormat="1" applyFont="1" applyFill="1" applyBorder="1"/>
    <xf numFmtId="0" fontId="4" fillId="0" borderId="0" xfId="0" applyFont="1" applyFill="1" applyBorder="1"/>
    <xf numFmtId="49" fontId="14" fillId="0" borderId="0" xfId="0" applyNumberFormat="1" applyFont="1" applyFill="1" applyBorder="1" applyAlignment="1">
      <alignment horizontal="left"/>
    </xf>
    <xf numFmtId="166" fontId="12" fillId="12" borderId="4" xfId="0" applyNumberFormat="1" applyFont="1" applyFill="1" applyBorder="1"/>
    <xf numFmtId="164" fontId="0" fillId="12" borderId="0" xfId="0" applyNumberFormat="1" applyFill="1" applyBorder="1"/>
    <xf numFmtId="49" fontId="14" fillId="12" borderId="5" xfId="0" applyNumberFormat="1" applyFont="1" applyFill="1" applyBorder="1" applyAlignment="1">
      <alignment horizontal="left"/>
    </xf>
    <xf numFmtId="0" fontId="0" fillId="0" borderId="5" xfId="0" applyBorder="1"/>
    <xf numFmtId="0" fontId="4" fillId="11" borderId="2" xfId="0" applyFont="1" applyFill="1" applyBorder="1"/>
    <xf numFmtId="0" fontId="12" fillId="11" borderId="3" xfId="2" applyFont="1" applyFill="1" applyBorder="1" applyAlignment="1">
      <alignment horizontal="left" vertical="center" wrapText="1"/>
    </xf>
    <xf numFmtId="4" fontId="12" fillId="11" borderId="3" xfId="3" applyNumberFormat="1" applyFont="1" applyFill="1" applyBorder="1" applyAlignment="1">
      <alignment horizontal="center" vertical="center" wrapText="1"/>
    </xf>
    <xf numFmtId="0" fontId="12" fillId="11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4" fontId="4" fillId="0" borderId="3" xfId="0" applyNumberFormat="1" applyFont="1" applyBorder="1" applyAlignment="1"/>
    <xf numFmtId="0" fontId="4" fillId="12" borderId="8" xfId="0" applyFont="1" applyFill="1" applyBorder="1"/>
    <xf numFmtId="0" fontId="4" fillId="12" borderId="5" xfId="0" applyFont="1" applyFill="1" applyBorder="1"/>
    <xf numFmtId="4" fontId="12" fillId="11" borderId="2" xfId="3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/>
    <xf numFmtId="164" fontId="0" fillId="12" borderId="5" xfId="0" applyNumberFormat="1" applyFont="1" applyFill="1" applyBorder="1"/>
    <xf numFmtId="43" fontId="5" fillId="11" borderId="5" xfId="1" applyFont="1" applyFill="1" applyBorder="1" applyAlignment="1">
      <alignment horizontal="center" vertical="center"/>
    </xf>
    <xf numFmtId="49" fontId="5" fillId="12" borderId="15" xfId="0" applyNumberFormat="1" applyFont="1" applyFill="1" applyBorder="1" applyAlignment="1">
      <alignment horizontal="left"/>
    </xf>
    <xf numFmtId="49" fontId="4" fillId="0" borderId="3" xfId="0" applyNumberFormat="1" applyFont="1" applyFill="1" applyBorder="1" applyAlignment="1">
      <alignment wrapText="1"/>
    </xf>
    <xf numFmtId="4" fontId="4" fillId="0" borderId="16" xfId="3" applyNumberFormat="1" applyFont="1" applyFill="1" applyBorder="1" applyAlignment="1">
      <alignment wrapText="1"/>
    </xf>
    <xf numFmtId="49" fontId="4" fillId="0" borderId="6" xfId="0" applyNumberFormat="1" applyFont="1" applyFill="1" applyBorder="1" applyAlignment="1">
      <alignment wrapText="1"/>
    </xf>
    <xf numFmtId="49" fontId="4" fillId="0" borderId="4" xfId="0" applyNumberFormat="1" applyFont="1" applyFill="1" applyBorder="1" applyAlignment="1">
      <alignment wrapText="1"/>
    </xf>
    <xf numFmtId="4" fontId="4" fillId="0" borderId="7" xfId="3" applyNumberFormat="1" applyFont="1" applyFill="1" applyBorder="1" applyAlignment="1">
      <alignment wrapText="1"/>
    </xf>
    <xf numFmtId="49" fontId="4" fillId="0" borderId="8" xfId="0" applyNumberFormat="1" applyFont="1" applyFill="1" applyBorder="1" applyAlignment="1">
      <alignment wrapText="1"/>
    </xf>
    <xf numFmtId="49" fontId="4" fillId="0" borderId="5" xfId="0" applyNumberFormat="1" applyFont="1" applyFill="1" applyBorder="1" applyAlignment="1">
      <alignment wrapText="1"/>
    </xf>
    <xf numFmtId="4" fontId="4" fillId="0" borderId="10" xfId="3" applyNumberFormat="1" applyFont="1" applyFill="1" applyBorder="1" applyAlignment="1">
      <alignment wrapText="1"/>
    </xf>
    <xf numFmtId="0" fontId="4" fillId="11" borderId="2" xfId="0" applyFont="1" applyFill="1" applyBorder="1" applyAlignment="1">
      <alignment horizontal="center"/>
    </xf>
    <xf numFmtId="49" fontId="5" fillId="11" borderId="3" xfId="0" applyNumberFormat="1" applyFont="1" applyFill="1" applyBorder="1" applyAlignment="1">
      <alignment horizontal="center" vertical="center"/>
    </xf>
    <xf numFmtId="0" fontId="12" fillId="11" borderId="2" xfId="2" applyFont="1" applyFill="1" applyBorder="1" applyAlignment="1">
      <alignment horizontal="left" vertical="center" wrapText="1"/>
    </xf>
    <xf numFmtId="164" fontId="12" fillId="12" borderId="3" xfId="0" applyNumberFormat="1" applyFont="1" applyFill="1" applyBorder="1"/>
    <xf numFmtId="164" fontId="4" fillId="12" borderId="3" xfId="0" applyNumberFormat="1" applyFont="1" applyFill="1" applyBorder="1"/>
    <xf numFmtId="167" fontId="4" fillId="12" borderId="0" xfId="0" applyNumberFormat="1" applyFont="1" applyFill="1"/>
    <xf numFmtId="168" fontId="4" fillId="12" borderId="0" xfId="0" applyNumberFormat="1" applyFont="1" applyFill="1"/>
    <xf numFmtId="164" fontId="2" fillId="0" borderId="10" xfId="0" applyNumberFormat="1" applyFont="1" applyFill="1" applyBorder="1"/>
    <xf numFmtId="49" fontId="17" fillId="0" borderId="4" xfId="0" applyNumberFormat="1" applyFont="1" applyFill="1" applyBorder="1" applyAlignment="1">
      <alignment horizontal="left"/>
    </xf>
    <xf numFmtId="49" fontId="14" fillId="0" borderId="5" xfId="0" applyNumberFormat="1" applyFont="1" applyFill="1" applyBorder="1" applyAlignment="1">
      <alignment horizontal="left"/>
    </xf>
    <xf numFmtId="164" fontId="7" fillId="0" borderId="4" xfId="0" applyNumberFormat="1" applyFont="1" applyFill="1" applyBorder="1"/>
    <xf numFmtId="0" fontId="4" fillId="12" borderId="0" xfId="0" applyFont="1" applyFill="1" applyAlignment="1">
      <alignment horizontal="right"/>
    </xf>
    <xf numFmtId="49" fontId="5" fillId="11" borderId="5" xfId="0" applyNumberFormat="1" applyFont="1" applyFill="1" applyBorder="1" applyAlignment="1">
      <alignment horizontal="right" vertical="center"/>
    </xf>
    <xf numFmtId="0" fontId="12" fillId="11" borderId="2" xfId="2" applyFont="1" applyFill="1" applyBorder="1" applyAlignment="1">
      <alignment horizontal="center" vertical="center" wrapText="1"/>
    </xf>
    <xf numFmtId="164" fontId="0" fillId="12" borderId="4" xfId="0" applyNumberFormat="1" applyFill="1" applyBorder="1"/>
    <xf numFmtId="164" fontId="7" fillId="12" borderId="16" xfId="0" applyNumberFormat="1" applyFont="1" applyFill="1" applyBorder="1"/>
    <xf numFmtId="49" fontId="5" fillId="11" borderId="13" xfId="0" applyNumberFormat="1" applyFont="1" applyFill="1" applyBorder="1" applyAlignment="1">
      <alignment vertical="center"/>
    </xf>
    <xf numFmtId="164" fontId="4" fillId="12" borderId="0" xfId="0" applyNumberFormat="1" applyFont="1" applyFill="1"/>
    <xf numFmtId="0" fontId="7" fillId="12" borderId="0" xfId="0" applyFont="1" applyFill="1"/>
    <xf numFmtId="164" fontId="0" fillId="0" borderId="6" xfId="0" applyNumberFormat="1" applyFill="1" applyBorder="1"/>
    <xf numFmtId="166" fontId="0" fillId="12" borderId="4" xfId="0" applyNumberFormat="1" applyFont="1" applyFill="1" applyBorder="1"/>
    <xf numFmtId="164" fontId="18" fillId="12" borderId="7" xfId="0" applyNumberFormat="1" applyFont="1" applyFill="1" applyBorder="1"/>
    <xf numFmtId="49" fontId="8" fillId="12" borderId="4" xfId="0" applyNumberFormat="1" applyFont="1" applyFill="1" applyBorder="1" applyAlignment="1">
      <alignment horizontal="left"/>
    </xf>
    <xf numFmtId="49" fontId="17" fillId="11" borderId="2" xfId="0" applyNumberFormat="1" applyFont="1" applyFill="1" applyBorder="1" applyAlignment="1">
      <alignment horizontal="left"/>
    </xf>
    <xf numFmtId="49" fontId="17" fillId="11" borderId="2" xfId="0" applyNumberFormat="1" applyFont="1" applyFill="1" applyBorder="1" applyAlignment="1">
      <alignment horizontal="center"/>
    </xf>
    <xf numFmtId="166" fontId="0" fillId="0" borderId="4" xfId="0" applyNumberFormat="1" applyFill="1" applyBorder="1"/>
    <xf numFmtId="49" fontId="5" fillId="0" borderId="5" xfId="0" applyNumberFormat="1" applyFont="1" applyFill="1" applyBorder="1" applyAlignment="1">
      <alignment horizontal="left"/>
    </xf>
    <xf numFmtId="166" fontId="5" fillId="0" borderId="5" xfId="0" applyNumberFormat="1" applyFont="1" applyFill="1" applyBorder="1"/>
    <xf numFmtId="164" fontId="5" fillId="0" borderId="5" xfId="0" applyNumberFormat="1" applyFont="1" applyFill="1" applyBorder="1"/>
    <xf numFmtId="4" fontId="19" fillId="0" borderId="0" xfId="4" applyNumberFormat="1" applyFont="1" applyBorder="1" applyAlignment="1"/>
    <xf numFmtId="0" fontId="20" fillId="0" borderId="0" xfId="0" applyFont="1" applyAlignment="1"/>
    <xf numFmtId="4" fontId="20" fillId="0" borderId="0" xfId="0" applyNumberFormat="1" applyFont="1" applyAlignment="1"/>
    <xf numFmtId="0" fontId="21" fillId="0" borderId="2" xfId="2" applyNumberFormat="1" applyFont="1" applyFill="1" applyBorder="1" applyAlignment="1">
      <alignment horizontal="center" vertical="top"/>
    </xf>
    <xf numFmtId="0" fontId="21" fillId="0" borderId="2" xfId="2" applyFont="1" applyFill="1" applyBorder="1" applyAlignment="1">
      <alignment vertical="top" wrapText="1"/>
    </xf>
    <xf numFmtId="4" fontId="19" fillId="0" borderId="2" xfId="0" applyNumberFormat="1" applyFont="1" applyFill="1" applyBorder="1" applyAlignment="1">
      <alignment horizontal="right"/>
    </xf>
    <xf numFmtId="0" fontId="22" fillId="0" borderId="2" xfId="2" applyNumberFormat="1" applyFont="1" applyFill="1" applyBorder="1" applyAlignment="1">
      <alignment horizontal="center" vertical="top"/>
    </xf>
    <xf numFmtId="0" fontId="22" fillId="0" borderId="2" xfId="2" applyFont="1" applyFill="1" applyBorder="1" applyAlignment="1">
      <alignment vertical="top" wrapText="1"/>
    </xf>
    <xf numFmtId="4" fontId="19" fillId="0" borderId="17" xfId="0" applyNumberFormat="1" applyFont="1" applyFill="1" applyBorder="1" applyAlignment="1">
      <alignment horizontal="right"/>
    </xf>
    <xf numFmtId="0" fontId="22" fillId="0" borderId="2" xfId="2" applyFont="1" applyBorder="1" applyAlignment="1">
      <alignment vertical="top" wrapText="1"/>
    </xf>
    <xf numFmtId="0" fontId="21" fillId="0" borderId="2" xfId="2" applyFont="1" applyBorder="1" applyAlignment="1">
      <alignment vertical="top" wrapText="1"/>
    </xf>
    <xf numFmtId="0" fontId="22" fillId="0" borderId="18" xfId="2" applyNumberFormat="1" applyFont="1" applyFill="1" applyBorder="1" applyAlignment="1">
      <alignment horizontal="center" vertical="top"/>
    </xf>
    <xf numFmtId="0" fontId="22" fillId="0" borderId="18" xfId="2" applyFont="1" applyBorder="1" applyAlignment="1">
      <alignment vertical="top" wrapText="1"/>
    </xf>
    <xf numFmtId="4" fontId="19" fillId="0" borderId="18" xfId="0" applyNumberFormat="1" applyFont="1" applyFill="1" applyBorder="1" applyAlignment="1">
      <alignment horizontal="right"/>
    </xf>
    <xf numFmtId="4" fontId="19" fillId="0" borderId="19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23" fillId="11" borderId="15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23" fillId="11" borderId="6" xfId="0" applyFont="1" applyFill="1" applyBorder="1" applyAlignment="1">
      <alignment horizontal="center" vertical="center"/>
    </xf>
    <xf numFmtId="0" fontId="23" fillId="11" borderId="0" xfId="0" applyFont="1" applyFill="1" applyBorder="1" applyAlignment="1">
      <alignment horizontal="center" vertical="center"/>
    </xf>
    <xf numFmtId="4" fontId="4" fillId="12" borderId="0" xfId="0" applyNumberFormat="1" applyFont="1" applyFill="1" applyBorder="1"/>
    <xf numFmtId="0" fontId="23" fillId="11" borderId="8" xfId="0" applyFont="1" applyFill="1" applyBorder="1" applyAlignment="1">
      <alignment horizontal="center" vertical="center"/>
    </xf>
    <xf numFmtId="0" fontId="23" fillId="11" borderId="9" xfId="0" applyFont="1" applyFill="1" applyBorder="1" applyAlignment="1">
      <alignment horizontal="center" vertical="center"/>
    </xf>
    <xf numFmtId="0" fontId="23" fillId="11" borderId="11" xfId="0" applyFont="1" applyFill="1" applyBorder="1" applyAlignment="1">
      <alignment vertical="center"/>
    </xf>
    <xf numFmtId="0" fontId="23" fillId="11" borderId="13" xfId="0" applyFont="1" applyFill="1" applyBorder="1" applyAlignment="1">
      <alignment vertical="center"/>
    </xf>
    <xf numFmtId="4" fontId="20" fillId="0" borderId="2" xfId="0" applyNumberFormat="1" applyFont="1" applyFill="1" applyBorder="1" applyAlignment="1">
      <alignment horizontal="right"/>
    </xf>
    <xf numFmtId="0" fontId="4" fillId="12" borderId="0" xfId="0" applyFont="1" applyFill="1" applyBorder="1"/>
    <xf numFmtId="0" fontId="23" fillId="0" borderId="2" xfId="0" applyFont="1" applyBorder="1" applyAlignment="1">
      <alignment vertical="center" wrapText="1"/>
    </xf>
    <xf numFmtId="0" fontId="12" fillId="0" borderId="2" xfId="0" applyFont="1" applyBorder="1"/>
    <xf numFmtId="0" fontId="24" fillId="0" borderId="2" xfId="0" applyFont="1" applyBorder="1" applyAlignment="1">
      <alignment horizontal="left" vertical="center" wrapText="1"/>
    </xf>
    <xf numFmtId="0" fontId="24" fillId="0" borderId="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4" fontId="25" fillId="0" borderId="2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3" fillId="11" borderId="2" xfId="0" applyFont="1" applyFill="1" applyBorder="1" applyAlignment="1">
      <alignment vertical="center"/>
    </xf>
    <xf numFmtId="0" fontId="4" fillId="0" borderId="0" xfId="0" applyFont="1"/>
    <xf numFmtId="4" fontId="20" fillId="0" borderId="2" xfId="0" applyNumberFormat="1" applyFont="1" applyBorder="1"/>
    <xf numFmtId="0" fontId="23" fillId="0" borderId="2" xfId="0" applyFont="1" applyBorder="1" applyAlignment="1">
      <alignment vertical="center"/>
    </xf>
    <xf numFmtId="4" fontId="19" fillId="0" borderId="2" xfId="0" applyNumberFormat="1" applyFont="1" applyBorder="1"/>
    <xf numFmtId="4" fontId="4" fillId="12" borderId="0" xfId="0" applyNumberFormat="1" applyFont="1" applyFill="1"/>
    <xf numFmtId="0" fontId="26" fillId="0" borderId="0" xfId="0" applyFont="1"/>
    <xf numFmtId="0" fontId="24" fillId="0" borderId="11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3" fillId="11" borderId="2" xfId="0" applyFont="1" applyFill="1" applyBorder="1" applyAlignment="1">
      <alignment vertical="center"/>
    </xf>
    <xf numFmtId="43" fontId="4" fillId="12" borderId="0" xfId="1" applyNumberFormat="1" applyFont="1" applyFill="1" applyBorder="1"/>
    <xf numFmtId="169" fontId="4" fillId="12" borderId="0" xfId="0" applyNumberFormat="1" applyFont="1" applyFill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8" fillId="12" borderId="16" xfId="0" applyNumberFormat="1" applyFont="1" applyFill="1" applyBorder="1"/>
    <xf numFmtId="0" fontId="21" fillId="0" borderId="21" xfId="2" applyFont="1" applyFill="1" applyBorder="1" applyAlignment="1">
      <alignment horizontal="left"/>
    </xf>
    <xf numFmtId="4" fontId="22" fillId="0" borderId="21" xfId="2" applyNumberFormat="1" applyFont="1" applyFill="1" applyBorder="1"/>
    <xf numFmtId="0" fontId="22" fillId="0" borderId="21" xfId="2" applyFont="1" applyFill="1" applyBorder="1" applyAlignment="1">
      <alignment horizontal="left"/>
    </xf>
    <xf numFmtId="43" fontId="20" fillId="0" borderId="2" xfId="1" applyFont="1" applyBorder="1" applyAlignment="1">
      <alignment horizontal="right"/>
    </xf>
    <xf numFmtId="0" fontId="12" fillId="0" borderId="0" xfId="0" applyFont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Alignment="1"/>
  </cellXfs>
  <cellStyles count="397">
    <cellStyle name="=C:\WINNT\SYSTEM32\COMMAND.COM" xfId="5"/>
    <cellStyle name="20% - Énfasis1 2" xfId="6"/>
    <cellStyle name="20% - Énfasis2 2" xfId="7"/>
    <cellStyle name="20% - Énfasis3 2" xfId="8"/>
    <cellStyle name="20% - Énfasis4 2" xfId="9"/>
    <cellStyle name="40% - Énfasis3 2" xfId="10"/>
    <cellStyle name="60% - Énfasis3 2" xfId="11"/>
    <cellStyle name="60% - Énfasis4 2" xfId="12"/>
    <cellStyle name="60% - Énfasis6 2" xfId="13"/>
    <cellStyle name="Euro" xfId="14"/>
    <cellStyle name="Fecha" xfId="15"/>
    <cellStyle name="Fijo" xfId="16"/>
    <cellStyle name="HEADING1" xfId="17"/>
    <cellStyle name="HEADING2" xfId="18"/>
    <cellStyle name="Millares" xfId="1" builtinId="3"/>
    <cellStyle name="Millares 10" xfId="19"/>
    <cellStyle name="Millares 10 2" xfId="20"/>
    <cellStyle name="Millares 11" xfId="21"/>
    <cellStyle name="Millares 12" xfId="22"/>
    <cellStyle name="Millares 12 2" xfId="23"/>
    <cellStyle name="Millares 13" xfId="24"/>
    <cellStyle name="Millares 13 2" xfId="25"/>
    <cellStyle name="Millares 14" xfId="26"/>
    <cellStyle name="Millares 14 2" xfId="27"/>
    <cellStyle name="Millares 15" xfId="28"/>
    <cellStyle name="Millares 15 2" xfId="29"/>
    <cellStyle name="Millares 2" xfId="3"/>
    <cellStyle name="Millares 2 10" xfId="30"/>
    <cellStyle name="Millares 2 10 2" xfId="31"/>
    <cellStyle name="Millares 2 11" xfId="32"/>
    <cellStyle name="Millares 2 11 2" xfId="33"/>
    <cellStyle name="Millares 2 12" xfId="34"/>
    <cellStyle name="Millares 2 12 2" xfId="35"/>
    <cellStyle name="Millares 2 13" xfId="36"/>
    <cellStyle name="Millares 2 13 2" xfId="37"/>
    <cellStyle name="Millares 2 14" xfId="38"/>
    <cellStyle name="Millares 2 14 2" xfId="39"/>
    <cellStyle name="Millares 2 15" xfId="40"/>
    <cellStyle name="Millares 2 15 2" xfId="41"/>
    <cellStyle name="Millares 2 16" xfId="42"/>
    <cellStyle name="Millares 2 16 2" xfId="4"/>
    <cellStyle name="Millares 2 17" xfId="43"/>
    <cellStyle name="Millares 2 17 2" xfId="44"/>
    <cellStyle name="Millares 2 18" xfId="45"/>
    <cellStyle name="Millares 2 18 2" xfId="46"/>
    <cellStyle name="Millares 2 19" xfId="47"/>
    <cellStyle name="Millares 2 19 2" xfId="48"/>
    <cellStyle name="Millares 2 2" xfId="49"/>
    <cellStyle name="Millares 2 2 10" xfId="50"/>
    <cellStyle name="Millares 2 2 11" xfId="51"/>
    <cellStyle name="Millares 2 2 12" xfId="52"/>
    <cellStyle name="Millares 2 2 13" xfId="53"/>
    <cellStyle name="Millares 2 2 14" xfId="54"/>
    <cellStyle name="Millares 2 2 15" xfId="55"/>
    <cellStyle name="Millares 2 2 16" xfId="56"/>
    <cellStyle name="Millares 2 2 17" xfId="57"/>
    <cellStyle name="Millares 2 2 18" xfId="58"/>
    <cellStyle name="Millares 2 2 19" xfId="59"/>
    <cellStyle name="Millares 2 2 2" xfId="60"/>
    <cellStyle name="Millares 2 2 2 2" xfId="61"/>
    <cellStyle name="Millares 2 2 20" xfId="62"/>
    <cellStyle name="Millares 2 2 3" xfId="63"/>
    <cellStyle name="Millares 2 2 3 2" xfId="64"/>
    <cellStyle name="Millares 2 2 4" xfId="65"/>
    <cellStyle name="Millares 2 2 4 2" xfId="66"/>
    <cellStyle name="Millares 2 2 5" xfId="67"/>
    <cellStyle name="Millares 2 2 5 2" xfId="68"/>
    <cellStyle name="Millares 2 2 6" xfId="69"/>
    <cellStyle name="Millares 2 2 6 2" xfId="70"/>
    <cellStyle name="Millares 2 2 7" xfId="71"/>
    <cellStyle name="Millares 2 2 7 2" xfId="72"/>
    <cellStyle name="Millares 2 2 8" xfId="73"/>
    <cellStyle name="Millares 2 2 8 2" xfId="74"/>
    <cellStyle name="Millares 2 2 9" xfId="75"/>
    <cellStyle name="Millares 2 2 9 2" xfId="76"/>
    <cellStyle name="Millares 2 20" xfId="77"/>
    <cellStyle name="Millares 2 20 2" xfId="78"/>
    <cellStyle name="Millares 2 21" xfId="79"/>
    <cellStyle name="Millares 2 21 2" xfId="80"/>
    <cellStyle name="Millares 2 22" xfId="81"/>
    <cellStyle name="Millares 2 22 2" xfId="82"/>
    <cellStyle name="Millares 2 23" xfId="83"/>
    <cellStyle name="Millares 2 23 2" xfId="84"/>
    <cellStyle name="Millares 2 24" xfId="85"/>
    <cellStyle name="Millares 2 24 2" xfId="86"/>
    <cellStyle name="Millares 2 25" xfId="87"/>
    <cellStyle name="Millares 2 26" xfId="88"/>
    <cellStyle name="Millares 2 27" xfId="89"/>
    <cellStyle name="Millares 2 28" xfId="90"/>
    <cellStyle name="Millares 2 29" xfId="91"/>
    <cellStyle name="Millares 2 3" xfId="92"/>
    <cellStyle name="Millares 2 3 10" xfId="93"/>
    <cellStyle name="Millares 2 3 11" xfId="94"/>
    <cellStyle name="Millares 2 3 12" xfId="95"/>
    <cellStyle name="Millares 2 3 13" xfId="96"/>
    <cellStyle name="Millares 2 3 14" xfId="97"/>
    <cellStyle name="Millares 2 3 15" xfId="98"/>
    <cellStyle name="Millares 2 3 16" xfId="99"/>
    <cellStyle name="Millares 2 3 2" xfId="100"/>
    <cellStyle name="Millares 2 3 2 2" xfId="101"/>
    <cellStyle name="Millares 2 3 3" xfId="102"/>
    <cellStyle name="Millares 2 3 3 2" xfId="103"/>
    <cellStyle name="Millares 2 3 4" xfId="104"/>
    <cellStyle name="Millares 2 3 4 2" xfId="105"/>
    <cellStyle name="Millares 2 3 5" xfId="106"/>
    <cellStyle name="Millares 2 3 5 2" xfId="107"/>
    <cellStyle name="Millares 2 3 6" xfId="108"/>
    <cellStyle name="Millares 2 3 7" xfId="109"/>
    <cellStyle name="Millares 2 3 8" xfId="110"/>
    <cellStyle name="Millares 2 3 9" xfId="111"/>
    <cellStyle name="Millares 2 30" xfId="112"/>
    <cellStyle name="Millares 2 31" xfId="113"/>
    <cellStyle name="Millares 2 32" xfId="114"/>
    <cellStyle name="Millares 2 33" xfId="115"/>
    <cellStyle name="Millares 2 34" xfId="116"/>
    <cellStyle name="Millares 2 35" xfId="117"/>
    <cellStyle name="Millares 2 36" xfId="118"/>
    <cellStyle name="Millares 2 4" xfId="119"/>
    <cellStyle name="Millares 2 4 2" xfId="120"/>
    <cellStyle name="Millares 2 5" xfId="121"/>
    <cellStyle name="Millares 2 5 2" xfId="122"/>
    <cellStyle name="Millares 2 6" xfId="123"/>
    <cellStyle name="Millares 2 6 2" xfId="124"/>
    <cellStyle name="Millares 2 7" xfId="125"/>
    <cellStyle name="Millares 2 7 2" xfId="126"/>
    <cellStyle name="Millares 2 8" xfId="127"/>
    <cellStyle name="Millares 2 8 2" xfId="128"/>
    <cellStyle name="Millares 2 9" xfId="129"/>
    <cellStyle name="Millares 2 9 2" xfId="130"/>
    <cellStyle name="Millares 3" xfId="131"/>
    <cellStyle name="Millares 3 10" xfId="132"/>
    <cellStyle name="Millares 3 11" xfId="133"/>
    <cellStyle name="Millares 3 12" xfId="134"/>
    <cellStyle name="Millares 3 13" xfId="135"/>
    <cellStyle name="Millares 3 14" xfId="136"/>
    <cellStyle name="Millares 3 15" xfId="137"/>
    <cellStyle name="Millares 3 16" xfId="138"/>
    <cellStyle name="Millares 3 17" xfId="139"/>
    <cellStyle name="Millares 3 18" xfId="140"/>
    <cellStyle name="Millares 3 19" xfId="141"/>
    <cellStyle name="Millares 3 2" xfId="142"/>
    <cellStyle name="Millares 3 2 2" xfId="143"/>
    <cellStyle name="Millares 3 20" xfId="144"/>
    <cellStyle name="Millares 3 3" xfId="145"/>
    <cellStyle name="Millares 3 3 2" xfId="146"/>
    <cellStyle name="Millares 3 4" xfId="147"/>
    <cellStyle name="Millares 3 4 2" xfId="148"/>
    <cellStyle name="Millares 3 5" xfId="149"/>
    <cellStyle name="Millares 3 5 2" xfId="150"/>
    <cellStyle name="Millares 3 6" xfId="151"/>
    <cellStyle name="Millares 3 6 2" xfId="152"/>
    <cellStyle name="Millares 3 7" xfId="153"/>
    <cellStyle name="Millares 3 7 2" xfId="154"/>
    <cellStyle name="Millares 3 8" xfId="155"/>
    <cellStyle name="Millares 3 8 2" xfId="156"/>
    <cellStyle name="Millares 3 9" xfId="157"/>
    <cellStyle name="Millares 3 9 2" xfId="158"/>
    <cellStyle name="Millares 4" xfId="159"/>
    <cellStyle name="Millares 4 2" xfId="160"/>
    <cellStyle name="Millares 4 3" xfId="161"/>
    <cellStyle name="Millares 4 3 2" xfId="162"/>
    <cellStyle name="Millares 4 4" xfId="163"/>
    <cellStyle name="Millares 5" xfId="164"/>
    <cellStyle name="Millares 5 2" xfId="165"/>
    <cellStyle name="Millares 6" xfId="166"/>
    <cellStyle name="Millares 6 2" xfId="167"/>
    <cellStyle name="Millares 7" xfId="168"/>
    <cellStyle name="Millares 7 2" xfId="169"/>
    <cellStyle name="Millares 8" xfId="170"/>
    <cellStyle name="Millares 8 2" xfId="171"/>
    <cellStyle name="Millares 8 2 2" xfId="172"/>
    <cellStyle name="Millares 8 3" xfId="173"/>
    <cellStyle name="Millares 9" xfId="174"/>
    <cellStyle name="Millares 9 2" xfId="175"/>
    <cellStyle name="Moneda 2" xfId="176"/>
    <cellStyle name="Moneda 2 10" xfId="177"/>
    <cellStyle name="Moneda 2 11" xfId="178"/>
    <cellStyle name="Moneda 2 12" xfId="179"/>
    <cellStyle name="Moneda 2 13" xfId="180"/>
    <cellStyle name="Moneda 2 14" xfId="181"/>
    <cellStyle name="Moneda 2 15" xfId="182"/>
    <cellStyle name="Moneda 2 16" xfId="183"/>
    <cellStyle name="Moneda 2 17" xfId="184"/>
    <cellStyle name="Moneda 2 18" xfId="185"/>
    <cellStyle name="Moneda 2 2" xfId="186"/>
    <cellStyle name="Moneda 2 2 2" xfId="187"/>
    <cellStyle name="Moneda 2 2 2 2" xfId="188"/>
    <cellStyle name="Moneda 2 2 3" xfId="189"/>
    <cellStyle name="Moneda 2 2 3 2" xfId="190"/>
    <cellStyle name="Moneda 2 2 4" xfId="191"/>
    <cellStyle name="Moneda 2 3" xfId="192"/>
    <cellStyle name="Moneda 2 3 2" xfId="193"/>
    <cellStyle name="Moneda 2 4" xfId="194"/>
    <cellStyle name="Moneda 2 4 2" xfId="195"/>
    <cellStyle name="Moneda 2 5" xfId="196"/>
    <cellStyle name="Moneda 2 5 2" xfId="197"/>
    <cellStyle name="Moneda 2 6" xfId="198"/>
    <cellStyle name="Moneda 2 6 2" xfId="199"/>
    <cellStyle name="Moneda 2 7" xfId="200"/>
    <cellStyle name="Moneda 2 8" xfId="201"/>
    <cellStyle name="Moneda 2 9" xfId="202"/>
    <cellStyle name="Normal" xfId="0" builtinId="0"/>
    <cellStyle name="Normal 10" xfId="203"/>
    <cellStyle name="Normal 10 2" xfId="204"/>
    <cellStyle name="Normal 10 3" xfId="205"/>
    <cellStyle name="Normal 10 4" xfId="206"/>
    <cellStyle name="Normal 10 5" xfId="207"/>
    <cellStyle name="Normal 11" xfId="208"/>
    <cellStyle name="Normal 12" xfId="209"/>
    <cellStyle name="Normal 12 2" xfId="210"/>
    <cellStyle name="Normal 13" xfId="211"/>
    <cellStyle name="Normal 14" xfId="212"/>
    <cellStyle name="Normal 15" xfId="213"/>
    <cellStyle name="Normal 2" xfId="214"/>
    <cellStyle name="Normal 2 10" xfId="215"/>
    <cellStyle name="Normal 2 10 2" xfId="216"/>
    <cellStyle name="Normal 2 10 3" xfId="217"/>
    <cellStyle name="Normal 2 11" xfId="218"/>
    <cellStyle name="Normal 2 11 2" xfId="219"/>
    <cellStyle name="Normal 2 11 3" xfId="220"/>
    <cellStyle name="Normal 2 12" xfId="221"/>
    <cellStyle name="Normal 2 12 2" xfId="222"/>
    <cellStyle name="Normal 2 12 3" xfId="223"/>
    <cellStyle name="Normal 2 13" xfId="224"/>
    <cellStyle name="Normal 2 13 2" xfId="225"/>
    <cellStyle name="Normal 2 13 3" xfId="226"/>
    <cellStyle name="Normal 2 14" xfId="227"/>
    <cellStyle name="Normal 2 14 2" xfId="228"/>
    <cellStyle name="Normal 2 14 3" xfId="229"/>
    <cellStyle name="Normal 2 15" xfId="230"/>
    <cellStyle name="Normal 2 15 2" xfId="231"/>
    <cellStyle name="Normal 2 15 3" xfId="232"/>
    <cellStyle name="Normal 2 16" xfId="233"/>
    <cellStyle name="Normal 2 16 2" xfId="234"/>
    <cellStyle name="Normal 2 16 3" xfId="235"/>
    <cellStyle name="Normal 2 17" xfId="236"/>
    <cellStyle name="Normal 2 17 2" xfId="237"/>
    <cellStyle name="Normal 2 17 3" xfId="238"/>
    <cellStyle name="Normal 2 18" xfId="239"/>
    <cellStyle name="Normal 2 18 2" xfId="240"/>
    <cellStyle name="Normal 2 19" xfId="241"/>
    <cellStyle name="Normal 2 2" xfId="2"/>
    <cellStyle name="Normal 2 2 10" xfId="242"/>
    <cellStyle name="Normal 2 2 11" xfId="243"/>
    <cellStyle name="Normal 2 2 12" xfId="244"/>
    <cellStyle name="Normal 2 2 13" xfId="245"/>
    <cellStyle name="Normal 2 2 14" xfId="246"/>
    <cellStyle name="Normal 2 2 15" xfId="247"/>
    <cellStyle name="Normal 2 2 16" xfId="248"/>
    <cellStyle name="Normal 2 2 17" xfId="249"/>
    <cellStyle name="Normal 2 2 18" xfId="250"/>
    <cellStyle name="Normal 2 2 19" xfId="251"/>
    <cellStyle name="Normal 2 2 2" xfId="252"/>
    <cellStyle name="Normal 2 2 2 2" xfId="253"/>
    <cellStyle name="Normal 2 2 2 3" xfId="254"/>
    <cellStyle name="Normal 2 2 2 4" xfId="255"/>
    <cellStyle name="Normal 2 2 2 5" xfId="256"/>
    <cellStyle name="Normal 2 2 2 6" xfId="257"/>
    <cellStyle name="Normal 2 2 2 7" xfId="258"/>
    <cellStyle name="Normal 2 2 20" xfId="259"/>
    <cellStyle name="Normal 2 2 21" xfId="260"/>
    <cellStyle name="Normal 2 2 22" xfId="261"/>
    <cellStyle name="Normal 2 2 23" xfId="262"/>
    <cellStyle name="Normal 2 2 3" xfId="263"/>
    <cellStyle name="Normal 2 2 4" xfId="264"/>
    <cellStyle name="Normal 2 2 5" xfId="265"/>
    <cellStyle name="Normal 2 2 6" xfId="266"/>
    <cellStyle name="Normal 2 2 7" xfId="267"/>
    <cellStyle name="Normal 2 2 8" xfId="268"/>
    <cellStyle name="Normal 2 2 9" xfId="269"/>
    <cellStyle name="Normal 2 20" xfId="270"/>
    <cellStyle name="Normal 2 21" xfId="271"/>
    <cellStyle name="Normal 2 22" xfId="272"/>
    <cellStyle name="Normal 2 23" xfId="273"/>
    <cellStyle name="Normal 2 24" xfId="274"/>
    <cellStyle name="Normal 2 25" xfId="275"/>
    <cellStyle name="Normal 2 26" xfId="276"/>
    <cellStyle name="Normal 2 27" xfId="277"/>
    <cellStyle name="Normal 2 28" xfId="278"/>
    <cellStyle name="Normal 2 29" xfId="279"/>
    <cellStyle name="Normal 2 3" xfId="280"/>
    <cellStyle name="Normal 2 3 2" xfId="281"/>
    <cellStyle name="Normal 2 3 3" xfId="282"/>
    <cellStyle name="Normal 2 3 4" xfId="283"/>
    <cellStyle name="Normal 2 3 5" xfId="284"/>
    <cellStyle name="Normal 2 3 6" xfId="285"/>
    <cellStyle name="Normal 2 3 7" xfId="286"/>
    <cellStyle name="Normal 2 3 8" xfId="287"/>
    <cellStyle name="Normal 2 30" xfId="288"/>
    <cellStyle name="Normal 2 31" xfId="289"/>
    <cellStyle name="Normal 2 4" xfId="290"/>
    <cellStyle name="Normal 2 4 2" xfId="291"/>
    <cellStyle name="Normal 2 4 3" xfId="292"/>
    <cellStyle name="Normal 2 5" xfId="293"/>
    <cellStyle name="Normal 2 5 2" xfId="294"/>
    <cellStyle name="Normal 2 5 3" xfId="295"/>
    <cellStyle name="Normal 2 6" xfId="296"/>
    <cellStyle name="Normal 2 6 2" xfId="297"/>
    <cellStyle name="Normal 2 6 3" xfId="298"/>
    <cellStyle name="Normal 2 7" xfId="299"/>
    <cellStyle name="Normal 2 7 2" xfId="300"/>
    <cellStyle name="Normal 2 7 3" xfId="301"/>
    <cellStyle name="Normal 2 8" xfId="302"/>
    <cellStyle name="Normal 2 8 2" xfId="303"/>
    <cellStyle name="Normal 2 8 3" xfId="304"/>
    <cellStyle name="Normal 2 82" xfId="305"/>
    <cellStyle name="Normal 2 83" xfId="306"/>
    <cellStyle name="Normal 2 86" xfId="307"/>
    <cellStyle name="Normal 2 9" xfId="308"/>
    <cellStyle name="Normal 2 9 2" xfId="309"/>
    <cellStyle name="Normal 2 9 3" xfId="310"/>
    <cellStyle name="Normal 3" xfId="311"/>
    <cellStyle name="Normal 3 10" xfId="312"/>
    <cellStyle name="Normal 3 11" xfId="313"/>
    <cellStyle name="Normal 3 2" xfId="314"/>
    <cellStyle name="Normal 3 2 2" xfId="315"/>
    <cellStyle name="Normal 3 3" xfId="316"/>
    <cellStyle name="Normal 3 4" xfId="317"/>
    <cellStyle name="Normal 3 5" xfId="318"/>
    <cellStyle name="Normal 3 6" xfId="319"/>
    <cellStyle name="Normal 3 7" xfId="320"/>
    <cellStyle name="Normal 3 8" xfId="321"/>
    <cellStyle name="Normal 3 9" xfId="322"/>
    <cellStyle name="Normal 4" xfId="323"/>
    <cellStyle name="Normal 4 2" xfId="324"/>
    <cellStyle name="Normal 4 2 2" xfId="325"/>
    <cellStyle name="Normal 4 3" xfId="326"/>
    <cellStyle name="Normal 4 4" xfId="327"/>
    <cellStyle name="Normal 4 5" xfId="328"/>
    <cellStyle name="Normal 5" xfId="329"/>
    <cellStyle name="Normal 5 10" xfId="330"/>
    <cellStyle name="Normal 5 11" xfId="331"/>
    <cellStyle name="Normal 5 12" xfId="332"/>
    <cellStyle name="Normal 5 13" xfId="333"/>
    <cellStyle name="Normal 5 14" xfId="334"/>
    <cellStyle name="Normal 5 15" xfId="335"/>
    <cellStyle name="Normal 5 16" xfId="336"/>
    <cellStyle name="Normal 5 17" xfId="337"/>
    <cellStyle name="Normal 5 2" xfId="338"/>
    <cellStyle name="Normal 5 2 2" xfId="339"/>
    <cellStyle name="Normal 5 3" xfId="340"/>
    <cellStyle name="Normal 5 3 2" xfId="341"/>
    <cellStyle name="Normal 5 4" xfId="342"/>
    <cellStyle name="Normal 5 4 2" xfId="343"/>
    <cellStyle name="Normal 5 5" xfId="344"/>
    <cellStyle name="Normal 5 5 2" xfId="345"/>
    <cellStyle name="Normal 5 6" xfId="346"/>
    <cellStyle name="Normal 5 7" xfId="347"/>
    <cellStyle name="Normal 5 7 2" xfId="348"/>
    <cellStyle name="Normal 5 8" xfId="349"/>
    <cellStyle name="Normal 5 9" xfId="350"/>
    <cellStyle name="Normal 56" xfId="351"/>
    <cellStyle name="Normal 6" xfId="352"/>
    <cellStyle name="Normal 6 2" xfId="353"/>
    <cellStyle name="Normal 6 3" xfId="354"/>
    <cellStyle name="Normal 7" xfId="355"/>
    <cellStyle name="Normal 7 10" xfId="356"/>
    <cellStyle name="Normal 7 11" xfId="357"/>
    <cellStyle name="Normal 7 12" xfId="358"/>
    <cellStyle name="Normal 7 13" xfId="359"/>
    <cellStyle name="Normal 7 14" xfId="360"/>
    <cellStyle name="Normal 7 15" xfId="361"/>
    <cellStyle name="Normal 7 16" xfId="362"/>
    <cellStyle name="Normal 7 17" xfId="363"/>
    <cellStyle name="Normal 7 18" xfId="364"/>
    <cellStyle name="Normal 7 2" xfId="365"/>
    <cellStyle name="Normal 7 3" xfId="366"/>
    <cellStyle name="Normal 7 4" xfId="367"/>
    <cellStyle name="Normal 7 5" xfId="368"/>
    <cellStyle name="Normal 7 6" xfId="369"/>
    <cellStyle name="Normal 7 7" xfId="370"/>
    <cellStyle name="Normal 7 8" xfId="371"/>
    <cellStyle name="Normal 7 9" xfId="372"/>
    <cellStyle name="Normal 8" xfId="373"/>
    <cellStyle name="Normal 9" xfId="374"/>
    <cellStyle name="Normal 9 2" xfId="375"/>
    <cellStyle name="Normal 9 3" xfId="376"/>
    <cellStyle name="Notas 2" xfId="377"/>
    <cellStyle name="Porcentaje 2" xfId="378"/>
    <cellStyle name="Porcentaje 3" xfId="379"/>
    <cellStyle name="Porcentual 2" xfId="380"/>
    <cellStyle name="Porcentual 2 2" xfId="381"/>
    <cellStyle name="Porcentual 2 3" xfId="382"/>
    <cellStyle name="SAPBEXstdItem" xfId="383"/>
    <cellStyle name="Total 10" xfId="384"/>
    <cellStyle name="Total 11" xfId="385"/>
    <cellStyle name="Total 12" xfId="386"/>
    <cellStyle name="Total 13" xfId="387"/>
    <cellStyle name="Total 14" xfId="388"/>
    <cellStyle name="Total 2" xfId="389"/>
    <cellStyle name="Total 3" xfId="390"/>
    <cellStyle name="Total 4" xfId="391"/>
    <cellStyle name="Total 5" xfId="392"/>
    <cellStyle name="Total 6" xfId="393"/>
    <cellStyle name="Total 7" xfId="394"/>
    <cellStyle name="Total 8" xfId="395"/>
    <cellStyle name="Total 9" xfId="39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683559</xdr:colOff>
      <xdr:row>559</xdr:row>
      <xdr:rowOff>145676</xdr:rowOff>
    </xdr:from>
    <xdr:to>
      <xdr:col>5</xdr:col>
      <xdr:colOff>930088</xdr:colOff>
      <xdr:row>559</xdr:row>
      <xdr:rowOff>145677</xdr:rowOff>
    </xdr:to>
    <xdr:cxnSp macro="">
      <xdr:nvCxnSpPr>
        <xdr:cNvPr id="2" name="Conector recto 2"/>
        <xdr:cNvCxnSpPr/>
      </xdr:nvCxnSpPr>
      <xdr:spPr>
        <a:xfrm>
          <a:off x="5903259" y="119465351"/>
          <a:ext cx="2551579" cy="1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627529</xdr:colOff>
      <xdr:row>559</xdr:row>
      <xdr:rowOff>100854</xdr:rowOff>
    </xdr:from>
    <xdr:to>
      <xdr:col>2</xdr:col>
      <xdr:colOff>2308411</xdr:colOff>
      <xdr:row>559</xdr:row>
      <xdr:rowOff>100854</xdr:rowOff>
    </xdr:to>
    <xdr:cxnSp macro="">
      <xdr:nvCxnSpPr>
        <xdr:cNvPr id="3" name="Conector recto 4"/>
        <xdr:cNvCxnSpPr/>
      </xdr:nvCxnSpPr>
      <xdr:spPr>
        <a:xfrm>
          <a:off x="903754" y="119420529"/>
          <a:ext cx="2442882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2:L591"/>
  <sheetViews>
    <sheetView showGridLines="0" tabSelected="1" topLeftCell="A529" zoomScale="70" zoomScaleNormal="70" workbookViewId="0">
      <selection activeCell="G562" sqref="A1:G562"/>
    </sheetView>
  </sheetViews>
  <sheetFormatPr baseColWidth="10" defaultRowHeight="12.75"/>
  <cols>
    <col min="1" max="1" width="4.140625" style="3" customWidth="1"/>
    <col min="2" max="2" width="11.42578125" style="3"/>
    <col min="3" max="3" width="62.7109375" style="3" customWidth="1"/>
    <col min="4" max="4" width="16.5703125" style="3" customWidth="1"/>
    <col min="5" max="5" width="18" style="3" customWidth="1"/>
    <col min="6" max="6" width="17.140625" style="3" customWidth="1"/>
    <col min="7" max="7" width="15.85546875" style="3" customWidth="1"/>
    <col min="8" max="8" width="14.7109375" style="3" customWidth="1"/>
    <col min="9" max="9" width="14.28515625" style="3" customWidth="1"/>
    <col min="10" max="16384" width="11.42578125" style="3"/>
  </cols>
  <sheetData>
    <row r="2" spans="2:12" ht="13.5" customHeight="1">
      <c r="B2" s="1"/>
      <c r="C2" s="1"/>
      <c r="D2" s="1"/>
      <c r="E2" s="1"/>
      <c r="F2" s="1"/>
      <c r="G2" s="1"/>
      <c r="H2" s="2"/>
      <c r="I2" s="2"/>
      <c r="J2" s="2"/>
      <c r="K2" s="2"/>
      <c r="L2" s="2"/>
    </row>
    <row r="3" spans="2:12" ht="15" customHeight="1">
      <c r="B3" s="4" t="s">
        <v>0</v>
      </c>
      <c r="C3" s="4"/>
      <c r="D3" s="4"/>
      <c r="E3" s="4"/>
      <c r="F3" s="4"/>
      <c r="G3" s="4"/>
    </row>
    <row r="4" spans="2:12" ht="24" customHeight="1">
      <c r="B4" s="4" t="s">
        <v>1</v>
      </c>
      <c r="C4" s="4"/>
      <c r="D4" s="4"/>
      <c r="E4" s="4"/>
      <c r="F4" s="4"/>
      <c r="G4" s="4"/>
    </row>
    <row r="5" spans="2:12">
      <c r="C5" s="5"/>
      <c r="D5" s="6"/>
      <c r="E5" s="7"/>
      <c r="F5" s="7"/>
    </row>
    <row r="6" spans="2:12">
      <c r="C6" s="8"/>
      <c r="D6" s="9"/>
      <c r="E6" s="10"/>
      <c r="F6" s="11"/>
      <c r="G6" s="8"/>
    </row>
    <row r="7" spans="2:12">
      <c r="C7" s="12" t="s">
        <v>2</v>
      </c>
    </row>
    <row r="8" spans="2:12" ht="15">
      <c r="B8" s="13" t="s">
        <v>3</v>
      </c>
      <c r="C8" s="13"/>
      <c r="D8" s="13"/>
      <c r="E8" s="13"/>
      <c r="F8" s="13"/>
      <c r="G8" s="13"/>
      <c r="H8" s="14"/>
      <c r="I8" s="14"/>
      <c r="J8" s="14"/>
      <c r="K8" s="14"/>
      <c r="L8" s="14"/>
    </row>
    <row r="9" spans="2:12">
      <c r="C9" s="15"/>
      <c r="D9" s="9"/>
      <c r="E9" s="10"/>
      <c r="F9" s="11"/>
    </row>
    <row r="10" spans="2:12">
      <c r="C10" s="16" t="s">
        <v>4</v>
      </c>
      <c r="D10" s="17"/>
      <c r="E10" s="7"/>
      <c r="F10" s="7"/>
    </row>
    <row r="11" spans="2:12">
      <c r="C11" s="18"/>
      <c r="D11" s="6"/>
      <c r="E11" s="7"/>
      <c r="F11" s="7"/>
    </row>
    <row r="12" spans="2:12">
      <c r="C12" s="19" t="s">
        <v>5</v>
      </c>
      <c r="D12" s="6"/>
      <c r="E12" s="7"/>
      <c r="F12" s="7"/>
    </row>
    <row r="13" spans="2:12">
      <c r="D13" s="6"/>
    </row>
    <row r="14" spans="2:12">
      <c r="C14" s="20" t="s">
        <v>6</v>
      </c>
      <c r="D14" s="21"/>
      <c r="E14" s="21"/>
    </row>
    <row r="15" spans="2:12">
      <c r="C15" s="22"/>
      <c r="D15" s="21"/>
      <c r="E15" s="21"/>
    </row>
    <row r="16" spans="2:12" ht="20.25" customHeight="1">
      <c r="C16" s="23" t="s">
        <v>7</v>
      </c>
      <c r="D16" s="24" t="s">
        <v>8</v>
      </c>
      <c r="E16" s="24" t="s">
        <v>9</v>
      </c>
    </row>
    <row r="17" spans="3:6">
      <c r="C17" s="25" t="s">
        <v>10</v>
      </c>
      <c r="D17" s="26"/>
      <c r="E17" s="26">
        <v>0</v>
      </c>
    </row>
    <row r="18" spans="3:6">
      <c r="C18" s="27"/>
      <c r="D18" s="28"/>
      <c r="E18" s="28">
        <v>0</v>
      </c>
    </row>
    <row r="19" spans="3:6">
      <c r="C19" s="27" t="s">
        <v>11</v>
      </c>
      <c r="D19" s="28"/>
      <c r="E19" s="28">
        <v>0</v>
      </c>
    </row>
    <row r="20" spans="3:6" ht="15">
      <c r="C20" s="29"/>
      <c r="D20" s="30"/>
      <c r="E20" s="28">
        <v>0</v>
      </c>
    </row>
    <row r="21" spans="3:6">
      <c r="C21" s="31" t="s">
        <v>12</v>
      </c>
      <c r="D21" s="32"/>
      <c r="E21" s="32">
        <v>0</v>
      </c>
    </row>
    <row r="22" spans="3:6">
      <c r="C22" s="22"/>
      <c r="D22" s="33">
        <f>SUM(D17:D21)</f>
        <v>0</v>
      </c>
      <c r="E22" s="24"/>
    </row>
    <row r="23" spans="3:6">
      <c r="C23" s="22"/>
      <c r="D23" s="21"/>
      <c r="E23" s="21"/>
    </row>
    <row r="24" spans="3:6">
      <c r="C24" s="22"/>
      <c r="D24" s="21"/>
      <c r="E24" s="21"/>
    </row>
    <row r="25" spans="3:6">
      <c r="C25" s="20" t="s">
        <v>13</v>
      </c>
      <c r="D25" s="34"/>
      <c r="E25" s="21"/>
    </row>
    <row r="27" spans="3:6" ht="18.75" customHeight="1">
      <c r="C27" s="23" t="s">
        <v>14</v>
      </c>
      <c r="D27" s="24" t="s">
        <v>8</v>
      </c>
      <c r="E27" s="24" t="s">
        <v>15</v>
      </c>
      <c r="F27" s="24" t="s">
        <v>16</v>
      </c>
    </row>
    <row r="28" spans="3:6">
      <c r="C28" s="27" t="s">
        <v>17</v>
      </c>
      <c r="D28" s="35"/>
      <c r="E28" s="35"/>
      <c r="F28" s="35"/>
    </row>
    <row r="29" spans="3:6" ht="15">
      <c r="C29" s="29" t="s">
        <v>18</v>
      </c>
      <c r="D29" s="30">
        <v>75000</v>
      </c>
      <c r="E29" s="30">
        <v>75000</v>
      </c>
      <c r="F29" s="30">
        <v>300000</v>
      </c>
    </row>
    <row r="30" spans="3:6" ht="15">
      <c r="C30" s="29" t="s">
        <v>19</v>
      </c>
      <c r="D30" s="30">
        <v>0</v>
      </c>
      <c r="E30" s="30">
        <v>0</v>
      </c>
      <c r="F30" s="30">
        <v>1300835.8799999999</v>
      </c>
    </row>
    <row r="31" spans="3:6" ht="14.25" customHeight="1">
      <c r="C31" s="27" t="s">
        <v>20</v>
      </c>
      <c r="D31" s="35"/>
      <c r="E31" s="35"/>
      <c r="F31" s="35"/>
    </row>
    <row r="32" spans="3:6" ht="14.25" customHeight="1">
      <c r="C32" s="31"/>
      <c r="D32" s="36"/>
      <c r="E32" s="36"/>
      <c r="F32" s="36"/>
    </row>
    <row r="33" spans="3:6" ht="14.25" customHeight="1">
      <c r="D33" s="33">
        <f>SUM(D28:D32)</f>
        <v>75000</v>
      </c>
      <c r="E33" s="33">
        <f>SUM(E28:E32)</f>
        <v>75000</v>
      </c>
      <c r="F33" s="33">
        <f>SUM(F28:F32)</f>
        <v>1600835.88</v>
      </c>
    </row>
    <row r="34" spans="3:6" ht="14.25" customHeight="1">
      <c r="D34" s="37"/>
      <c r="E34" s="37"/>
    </row>
    <row r="35" spans="3:6" ht="14.25" customHeight="1"/>
    <row r="36" spans="3:6" ht="23.25" customHeight="1">
      <c r="C36" s="23" t="s">
        <v>21</v>
      </c>
      <c r="D36" s="24" t="s">
        <v>8</v>
      </c>
      <c r="E36" s="24" t="s">
        <v>22</v>
      </c>
      <c r="F36" s="24" t="s">
        <v>23</v>
      </c>
    </row>
    <row r="37" spans="3:6" ht="14.25" customHeight="1">
      <c r="C37" s="27" t="s">
        <v>24</v>
      </c>
      <c r="D37" s="38">
        <f>+D38+D39</f>
        <v>422194.84</v>
      </c>
      <c r="E37" s="38">
        <f>+E38+E39</f>
        <v>422194.84</v>
      </c>
      <c r="F37" s="35"/>
    </row>
    <row r="38" spans="3:6" ht="14.25" customHeight="1">
      <c r="C38" s="35" t="s">
        <v>25</v>
      </c>
      <c r="D38" s="39">
        <v>422194.84</v>
      </c>
      <c r="E38" s="39">
        <v>422194.84</v>
      </c>
      <c r="F38" s="35"/>
    </row>
    <row r="39" spans="3:6" ht="14.25" customHeight="1">
      <c r="C39" s="35" t="s">
        <v>26</v>
      </c>
      <c r="D39" s="39"/>
      <c r="E39" s="39"/>
      <c r="F39" s="35"/>
    </row>
    <row r="40" spans="3:6" ht="14.25" customHeight="1">
      <c r="C40" s="27" t="s">
        <v>27</v>
      </c>
      <c r="D40" s="40">
        <f>+D41</f>
        <v>10000</v>
      </c>
      <c r="E40" s="40">
        <f>+E41</f>
        <v>10000</v>
      </c>
      <c r="F40" s="35"/>
    </row>
    <row r="41" spans="3:6" ht="14.25" customHeight="1">
      <c r="C41" s="35" t="s">
        <v>28</v>
      </c>
      <c r="D41" s="39">
        <v>10000</v>
      </c>
      <c r="E41" s="39">
        <v>10000</v>
      </c>
      <c r="F41" s="35"/>
    </row>
    <row r="42" spans="3:6" ht="14.25" customHeight="1">
      <c r="C42" s="27" t="s">
        <v>29</v>
      </c>
      <c r="D42" s="40">
        <f>+D43+D44</f>
        <v>5196776.8000000007</v>
      </c>
      <c r="E42" s="40">
        <f>+E43+E44</f>
        <v>5196776.8000000007</v>
      </c>
      <c r="F42" s="35"/>
    </row>
    <row r="43" spans="3:6" ht="14.25" customHeight="1">
      <c r="C43" s="35" t="s">
        <v>30</v>
      </c>
      <c r="D43" s="39">
        <v>4856314.1100000003</v>
      </c>
      <c r="E43" s="39">
        <v>4856314.1100000003</v>
      </c>
      <c r="F43" s="35"/>
    </row>
    <row r="44" spans="3:6" ht="14.25" customHeight="1">
      <c r="C44" s="41" t="s">
        <v>31</v>
      </c>
      <c r="D44" s="39">
        <v>340462.69</v>
      </c>
      <c r="E44" s="39">
        <v>340462.69</v>
      </c>
      <c r="F44" s="35"/>
    </row>
    <row r="45" spans="3:6" ht="14.25" customHeight="1">
      <c r="D45" s="33">
        <f>+D37+D40+D42</f>
        <v>5628971.6400000006</v>
      </c>
      <c r="E45" s="33">
        <f>+E37+E40+E42</f>
        <v>5628971.6400000006</v>
      </c>
      <c r="F45" s="24">
        <f>SUM(F36:F41)</f>
        <v>0</v>
      </c>
    </row>
    <row r="46" spans="3:6" ht="14.25" customHeight="1">
      <c r="D46" s="42"/>
      <c r="E46" s="42"/>
    </row>
    <row r="47" spans="3:6" ht="14.25" customHeight="1">
      <c r="D47" s="42"/>
      <c r="E47" s="42"/>
    </row>
    <row r="48" spans="3:6" ht="14.25" customHeight="1">
      <c r="C48" s="20" t="s">
        <v>32</v>
      </c>
    </row>
    <row r="49" spans="3:7" ht="14.25" customHeight="1">
      <c r="C49" s="43"/>
    </row>
    <row r="50" spans="3:7" ht="24" customHeight="1">
      <c r="C50" s="23" t="s">
        <v>33</v>
      </c>
      <c r="D50" s="24" t="s">
        <v>8</v>
      </c>
      <c r="E50" s="24" t="s">
        <v>34</v>
      </c>
    </row>
    <row r="51" spans="3:7" ht="14.25" customHeight="1">
      <c r="C51" s="25" t="s">
        <v>35</v>
      </c>
      <c r="D51" s="26"/>
      <c r="E51" s="26">
        <v>0</v>
      </c>
    </row>
    <row r="52" spans="3:7" ht="14.25" customHeight="1">
      <c r="C52" s="27"/>
      <c r="D52" s="28"/>
      <c r="E52" s="28">
        <v>0</v>
      </c>
    </row>
    <row r="53" spans="3:7" ht="14.25" customHeight="1">
      <c r="C53" s="27" t="s">
        <v>36</v>
      </c>
      <c r="D53" s="28"/>
      <c r="E53" s="28"/>
    </row>
    <row r="54" spans="3:7" ht="14.25" customHeight="1">
      <c r="C54" s="31"/>
      <c r="D54" s="32"/>
      <c r="E54" s="32">
        <v>0</v>
      </c>
    </row>
    <row r="55" spans="3:7" ht="14.25" customHeight="1">
      <c r="C55" s="44"/>
      <c r="D55" s="24">
        <f>SUM(D50:D54)</f>
        <v>0</v>
      </c>
      <c r="E55" s="24"/>
    </row>
    <row r="56" spans="3:7" ht="14.25" customHeight="1">
      <c r="C56" s="44"/>
      <c r="D56" s="45"/>
      <c r="E56" s="45"/>
    </row>
    <row r="57" spans="3:7" ht="9.75" customHeight="1">
      <c r="C57" s="44"/>
      <c r="D57" s="45"/>
      <c r="E57" s="45"/>
    </row>
    <row r="58" spans="3:7" ht="14.25" customHeight="1">
      <c r="C58" s="20" t="s">
        <v>37</v>
      </c>
    </row>
    <row r="59" spans="3:7" ht="14.25" customHeight="1">
      <c r="C59" s="43"/>
    </row>
    <row r="60" spans="3:7" ht="27.75" customHeight="1">
      <c r="C60" s="23" t="s">
        <v>38</v>
      </c>
      <c r="D60" s="24" t="s">
        <v>8</v>
      </c>
      <c r="E60" s="24" t="s">
        <v>9</v>
      </c>
      <c r="F60" s="46" t="s">
        <v>39</v>
      </c>
      <c r="G60" s="24" t="s">
        <v>40</v>
      </c>
    </row>
    <row r="61" spans="3:7" ht="14.25" customHeight="1">
      <c r="C61" s="47" t="s">
        <v>41</v>
      </c>
      <c r="D61" s="45"/>
      <c r="E61" s="45">
        <v>0</v>
      </c>
      <c r="F61" s="45">
        <v>0</v>
      </c>
      <c r="G61" s="48">
        <v>0</v>
      </c>
    </row>
    <row r="62" spans="3:7" ht="14.25" customHeight="1">
      <c r="C62" s="47"/>
      <c r="D62" s="45"/>
      <c r="E62" s="45">
        <v>0</v>
      </c>
      <c r="F62" s="45">
        <v>0</v>
      </c>
      <c r="G62" s="48">
        <v>0</v>
      </c>
    </row>
    <row r="63" spans="3:7" ht="14.25" customHeight="1">
      <c r="C63" s="47"/>
      <c r="D63" s="45"/>
      <c r="E63" s="45">
        <v>0</v>
      </c>
      <c r="F63" s="45">
        <v>0</v>
      </c>
      <c r="G63" s="48">
        <v>0</v>
      </c>
    </row>
    <row r="64" spans="3:7" ht="14.25" customHeight="1">
      <c r="C64" s="49"/>
      <c r="D64" s="50"/>
      <c r="E64" s="50">
        <v>0</v>
      </c>
      <c r="F64" s="50">
        <v>0</v>
      </c>
      <c r="G64" s="51">
        <v>0</v>
      </c>
    </row>
    <row r="65" spans="3:7" ht="15" customHeight="1">
      <c r="C65" s="44"/>
      <c r="D65" s="24">
        <f>SUM(D60:D64)</f>
        <v>0</v>
      </c>
      <c r="E65" s="52">
        <v>0</v>
      </c>
      <c r="F65" s="53">
        <v>0</v>
      </c>
      <c r="G65" s="54">
        <v>0</v>
      </c>
    </row>
    <row r="66" spans="3:7">
      <c r="C66" s="44"/>
      <c r="D66" s="55"/>
      <c r="E66" s="55"/>
      <c r="F66" s="55"/>
      <c r="G66" s="55"/>
    </row>
    <row r="67" spans="3:7">
      <c r="C67" s="44"/>
      <c r="D67" s="55"/>
      <c r="E67" s="55"/>
      <c r="F67" s="55"/>
      <c r="G67" s="55"/>
    </row>
    <row r="68" spans="3:7">
      <c r="C68" s="44"/>
      <c r="D68" s="55"/>
      <c r="E68" s="55"/>
      <c r="F68" s="55"/>
      <c r="G68" s="55"/>
    </row>
    <row r="69" spans="3:7" ht="26.25" customHeight="1">
      <c r="C69" s="23" t="s">
        <v>42</v>
      </c>
      <c r="D69" s="24" t="s">
        <v>8</v>
      </c>
      <c r="E69" s="24" t="s">
        <v>9</v>
      </c>
      <c r="F69" s="55"/>
      <c r="G69" s="55"/>
    </row>
    <row r="70" spans="3:7">
      <c r="C70" s="25" t="s">
        <v>43</v>
      </c>
      <c r="D70" s="48"/>
      <c r="E70" s="28">
        <v>0</v>
      </c>
      <c r="F70" s="55"/>
      <c r="G70" s="55"/>
    </row>
    <row r="71" spans="3:7">
      <c r="C71" s="31"/>
      <c r="D71" s="48"/>
      <c r="E71" s="28">
        <v>0</v>
      </c>
      <c r="F71" s="55"/>
      <c r="G71" s="55"/>
    </row>
    <row r="72" spans="3:7" ht="16.5" customHeight="1">
      <c r="C72" s="44"/>
      <c r="D72" s="24">
        <f>SUM(D70:D71)</f>
        <v>0</v>
      </c>
      <c r="E72" s="56"/>
      <c r="F72" s="55"/>
      <c r="G72" s="55"/>
    </row>
    <row r="73" spans="3:7">
      <c r="C73" s="44"/>
      <c r="D73" s="55"/>
      <c r="E73" s="55"/>
      <c r="F73" s="55"/>
      <c r="G73" s="55"/>
    </row>
    <row r="74" spans="3:7">
      <c r="C74" s="44"/>
      <c r="D74" s="55"/>
      <c r="E74" s="55"/>
      <c r="F74" s="55"/>
      <c r="G74" s="55"/>
    </row>
    <row r="75" spans="3:7">
      <c r="C75" s="20" t="s">
        <v>44</v>
      </c>
    </row>
    <row r="77" spans="3:7" ht="24" customHeight="1">
      <c r="C77" s="23" t="s">
        <v>45</v>
      </c>
      <c r="D77" s="24" t="s">
        <v>46</v>
      </c>
      <c r="E77" s="24" t="s">
        <v>47</v>
      </c>
      <c r="F77" s="24" t="s">
        <v>48</v>
      </c>
    </row>
    <row r="78" spans="3:7" ht="15">
      <c r="C78" s="25" t="s">
        <v>49</v>
      </c>
      <c r="D78" s="57">
        <f>SUM(D79:D90)</f>
        <v>242853489.03999999</v>
      </c>
      <c r="E78" s="57">
        <f>SUM(E79:E90)</f>
        <v>242853489.03999999</v>
      </c>
      <c r="F78" s="57">
        <f>SUM(F79:F90)</f>
        <v>0</v>
      </c>
    </row>
    <row r="79" spans="3:7" ht="15">
      <c r="C79" s="58" t="s">
        <v>50</v>
      </c>
      <c r="D79" s="59">
        <v>14000000</v>
      </c>
      <c r="E79" s="59">
        <v>14000000</v>
      </c>
      <c r="F79" s="60">
        <v>0</v>
      </c>
    </row>
    <row r="80" spans="3:7" ht="15">
      <c r="C80" s="58" t="s">
        <v>51</v>
      </c>
      <c r="D80" s="59">
        <v>74737729.200000003</v>
      </c>
      <c r="E80" s="59">
        <v>74737729.200000003</v>
      </c>
      <c r="F80" s="60">
        <v>0</v>
      </c>
    </row>
    <row r="81" spans="3:10" ht="15">
      <c r="C81" s="58" t="s">
        <v>52</v>
      </c>
      <c r="D81" s="59">
        <v>558272.79</v>
      </c>
      <c r="E81" s="59">
        <v>558272.79</v>
      </c>
      <c r="F81" s="60">
        <v>0</v>
      </c>
    </row>
    <row r="82" spans="3:10" ht="15">
      <c r="C82" s="58" t="s">
        <v>53</v>
      </c>
      <c r="D82" s="59">
        <v>27419166.670000002</v>
      </c>
      <c r="E82" s="59">
        <v>27419166.670000002</v>
      </c>
      <c r="F82" s="60">
        <v>0</v>
      </c>
    </row>
    <row r="83" spans="3:10" ht="15">
      <c r="C83" s="58" t="s">
        <v>54</v>
      </c>
      <c r="D83" s="59">
        <v>53597229.07</v>
      </c>
      <c r="E83" s="59">
        <v>53597229.07</v>
      </c>
      <c r="F83" s="60">
        <v>0</v>
      </c>
    </row>
    <row r="84" spans="3:10" ht="15">
      <c r="C84" s="58" t="s">
        <v>55</v>
      </c>
      <c r="D84" s="59">
        <v>51425620.140000001</v>
      </c>
      <c r="E84" s="59">
        <v>51425620.140000001</v>
      </c>
      <c r="F84" s="60">
        <f>+E84-D84</f>
        <v>0</v>
      </c>
    </row>
    <row r="85" spans="3:10" ht="15">
      <c r="C85" s="58" t="s">
        <v>56</v>
      </c>
      <c r="D85" s="59">
        <v>233474.09</v>
      </c>
      <c r="E85" s="59">
        <v>233474.09</v>
      </c>
      <c r="F85" s="60">
        <v>0</v>
      </c>
    </row>
    <row r="86" spans="3:10" ht="15">
      <c r="C86" s="58" t="s">
        <v>57</v>
      </c>
      <c r="D86" s="59">
        <v>3061800.7</v>
      </c>
      <c r="E86" s="59">
        <v>3061800.7</v>
      </c>
      <c r="F86" s="60">
        <v>0</v>
      </c>
    </row>
    <row r="87" spans="3:10" ht="15">
      <c r="C87" s="58" t="s">
        <v>58</v>
      </c>
      <c r="D87" s="59">
        <v>10318612.109999999</v>
      </c>
      <c r="E87" s="59">
        <v>10318612.109999999</v>
      </c>
      <c r="F87" s="60">
        <v>0</v>
      </c>
    </row>
    <row r="88" spans="3:10" ht="15">
      <c r="C88" s="58" t="s">
        <v>59</v>
      </c>
      <c r="D88" s="59">
        <v>2903995.82</v>
      </c>
      <c r="E88" s="59">
        <v>2903995.82</v>
      </c>
      <c r="F88" s="60">
        <v>0</v>
      </c>
    </row>
    <row r="89" spans="3:10" ht="15">
      <c r="C89" s="58" t="s">
        <v>60</v>
      </c>
      <c r="D89" s="59">
        <v>2861415.3</v>
      </c>
      <c r="E89" s="59">
        <v>2861415.3</v>
      </c>
      <c r="F89" s="60">
        <v>0</v>
      </c>
    </row>
    <row r="90" spans="3:10" ht="15">
      <c r="C90" s="58" t="s">
        <v>61</v>
      </c>
      <c r="D90" s="59">
        <v>1736173.15</v>
      </c>
      <c r="E90" s="59">
        <v>1736173.15</v>
      </c>
      <c r="F90" s="60">
        <v>0</v>
      </c>
    </row>
    <row r="91" spans="3:10">
      <c r="C91" s="27" t="s">
        <v>62</v>
      </c>
      <c r="D91" s="38">
        <f>SUM(D92:D127)</f>
        <v>98950903.75</v>
      </c>
      <c r="E91" s="38">
        <f t="shared" ref="E91:F91" si="0">SUM(E92:E127)</f>
        <v>98983743.739999995</v>
      </c>
      <c r="F91" s="38">
        <f t="shared" si="0"/>
        <v>32839.989999999991</v>
      </c>
      <c r="H91" s="61"/>
      <c r="I91" s="61"/>
      <c r="J91" s="61"/>
    </row>
    <row r="92" spans="3:10" ht="15">
      <c r="C92" s="58" t="s">
        <v>63</v>
      </c>
      <c r="D92" s="59">
        <v>5183117.47</v>
      </c>
      <c r="E92" s="59">
        <v>5183117.47</v>
      </c>
      <c r="F92" s="60">
        <f>+E92-D92</f>
        <v>0</v>
      </c>
      <c r="H92" s="62"/>
      <c r="I92" s="61"/>
      <c r="J92" s="61"/>
    </row>
    <row r="93" spans="3:10" ht="15">
      <c r="C93" s="58" t="s">
        <v>64</v>
      </c>
      <c r="D93" s="59">
        <v>9091258.4900000002</v>
      </c>
      <c r="E93" s="59">
        <v>9091258.4900000002</v>
      </c>
      <c r="F93" s="60">
        <f t="shared" ref="F93:F126" si="1">+E93-D93</f>
        <v>0</v>
      </c>
      <c r="H93" s="62"/>
      <c r="I93" s="61"/>
      <c r="J93" s="61"/>
    </row>
    <row r="94" spans="3:10" ht="15">
      <c r="C94" s="58" t="s">
        <v>65</v>
      </c>
      <c r="D94" s="59">
        <v>1415409.58</v>
      </c>
      <c r="E94" s="59">
        <v>1415409.58</v>
      </c>
      <c r="F94" s="60">
        <f t="shared" si="1"/>
        <v>0</v>
      </c>
      <c r="H94" s="62"/>
      <c r="I94" s="61"/>
      <c r="J94" s="61"/>
    </row>
    <row r="95" spans="3:10" ht="15">
      <c r="C95" s="58" t="s">
        <v>66</v>
      </c>
      <c r="D95" s="59">
        <v>12758605.619999999</v>
      </c>
      <c r="E95" s="59">
        <v>12758605.619999999</v>
      </c>
      <c r="F95" s="60">
        <f t="shared" si="1"/>
        <v>0</v>
      </c>
      <c r="H95" s="62"/>
      <c r="I95" s="61"/>
      <c r="J95" s="61"/>
    </row>
    <row r="96" spans="3:10" ht="15">
      <c r="C96" s="58" t="s">
        <v>67</v>
      </c>
      <c r="D96" s="59">
        <v>7611136.1500000004</v>
      </c>
      <c r="E96" s="59">
        <v>7611136.1500000004</v>
      </c>
      <c r="F96" s="60">
        <f t="shared" si="1"/>
        <v>0</v>
      </c>
      <c r="H96" s="62"/>
      <c r="I96" s="61"/>
      <c r="J96" s="61"/>
    </row>
    <row r="97" spans="3:10" ht="15">
      <c r="C97" s="58" t="s">
        <v>68</v>
      </c>
      <c r="D97" s="59">
        <v>712409.83</v>
      </c>
      <c r="E97" s="59">
        <v>712409.83</v>
      </c>
      <c r="F97" s="60">
        <f t="shared" si="1"/>
        <v>0</v>
      </c>
      <c r="H97" s="62"/>
      <c r="I97" s="61"/>
      <c r="J97" s="61"/>
    </row>
    <row r="98" spans="3:10" ht="15">
      <c r="C98" s="58" t="s">
        <v>69</v>
      </c>
      <c r="D98" s="59">
        <v>1672340.21</v>
      </c>
      <c r="E98" s="59">
        <v>1672340.21</v>
      </c>
      <c r="F98" s="60">
        <f t="shared" si="1"/>
        <v>0</v>
      </c>
      <c r="H98" s="62"/>
      <c r="I98" s="61"/>
      <c r="J98" s="61"/>
    </row>
    <row r="99" spans="3:10" ht="15">
      <c r="C99" s="58" t="s">
        <v>70</v>
      </c>
      <c r="D99" s="59">
        <v>1802300.36</v>
      </c>
      <c r="E99" s="59">
        <v>1835140.35</v>
      </c>
      <c r="F99" s="60">
        <f t="shared" si="1"/>
        <v>32839.989999999991</v>
      </c>
      <c r="H99" s="62"/>
      <c r="I99" s="61"/>
      <c r="J99" s="61"/>
    </row>
    <row r="100" spans="3:10" ht="15">
      <c r="C100" s="58" t="s">
        <v>71</v>
      </c>
      <c r="D100" s="59">
        <v>100000</v>
      </c>
      <c r="E100" s="59">
        <v>100000</v>
      </c>
      <c r="F100" s="60">
        <f t="shared" si="1"/>
        <v>0</v>
      </c>
      <c r="H100" s="62"/>
      <c r="I100" s="61"/>
      <c r="J100" s="61"/>
    </row>
    <row r="101" spans="3:10" ht="15">
      <c r="C101" s="58" t="s">
        <v>72</v>
      </c>
      <c r="D101" s="59">
        <v>104626.39</v>
      </c>
      <c r="E101" s="59">
        <v>104626.39</v>
      </c>
      <c r="F101" s="60">
        <f t="shared" si="1"/>
        <v>0</v>
      </c>
      <c r="H101" s="62"/>
      <c r="I101" s="61"/>
      <c r="J101" s="61"/>
    </row>
    <row r="102" spans="3:10" ht="15">
      <c r="C102" s="58" t="s">
        <v>73</v>
      </c>
      <c r="D102" s="59">
        <v>327400.15000000002</v>
      </c>
      <c r="E102" s="59">
        <v>327400.15000000002</v>
      </c>
      <c r="F102" s="60">
        <f t="shared" si="1"/>
        <v>0</v>
      </c>
      <c r="H102" s="62"/>
      <c r="I102" s="61"/>
      <c r="J102" s="61"/>
    </row>
    <row r="103" spans="3:10" ht="15">
      <c r="C103" s="58" t="s">
        <v>74</v>
      </c>
      <c r="D103" s="59">
        <v>4879144.38</v>
      </c>
      <c r="E103" s="59">
        <v>4879144.38</v>
      </c>
      <c r="F103" s="60">
        <f t="shared" si="1"/>
        <v>0</v>
      </c>
      <c r="H103" s="62"/>
      <c r="I103" s="61"/>
      <c r="J103" s="61"/>
    </row>
    <row r="104" spans="3:10" ht="15">
      <c r="C104" s="58" t="s">
        <v>75</v>
      </c>
      <c r="D104" s="59">
        <v>3066734.05</v>
      </c>
      <c r="E104" s="59">
        <v>3066734.05</v>
      </c>
      <c r="F104" s="60">
        <f t="shared" si="1"/>
        <v>0</v>
      </c>
      <c r="H104" s="62"/>
      <c r="I104" s="61"/>
      <c r="J104" s="61"/>
    </row>
    <row r="105" spans="3:10" ht="15">
      <c r="C105" s="58" t="s">
        <v>76</v>
      </c>
      <c r="D105" s="59">
        <v>689803.84</v>
      </c>
      <c r="E105" s="59">
        <v>689803.84</v>
      </c>
      <c r="F105" s="60">
        <f t="shared" si="1"/>
        <v>0</v>
      </c>
      <c r="H105" s="62"/>
      <c r="I105" s="61"/>
      <c r="J105" s="61"/>
    </row>
    <row r="106" spans="3:10" ht="15">
      <c r="C106" s="58" t="s">
        <v>77</v>
      </c>
      <c r="D106" s="59">
        <v>151505.62</v>
      </c>
      <c r="E106" s="59">
        <v>151505.62</v>
      </c>
      <c r="F106" s="60">
        <f t="shared" si="1"/>
        <v>0</v>
      </c>
      <c r="H106" s="62"/>
      <c r="I106" s="61"/>
      <c r="J106" s="61"/>
    </row>
    <row r="107" spans="3:10" ht="15">
      <c r="C107" s="58" t="s">
        <v>78</v>
      </c>
      <c r="D107" s="59">
        <v>3614882.64</v>
      </c>
      <c r="E107" s="59">
        <v>3614882.64</v>
      </c>
      <c r="F107" s="60">
        <f t="shared" si="1"/>
        <v>0</v>
      </c>
      <c r="H107" s="62"/>
      <c r="I107" s="61"/>
      <c r="J107" s="61"/>
    </row>
    <row r="108" spans="3:10" ht="15">
      <c r="C108" s="58" t="s">
        <v>79</v>
      </c>
      <c r="D108" s="59">
        <v>3462754</v>
      </c>
      <c r="E108" s="59">
        <v>3462754</v>
      </c>
      <c r="F108" s="60">
        <f t="shared" si="1"/>
        <v>0</v>
      </c>
      <c r="H108" s="62"/>
      <c r="I108" s="61"/>
      <c r="J108" s="61"/>
    </row>
    <row r="109" spans="3:10" ht="15">
      <c r="C109" s="58" t="s">
        <v>80</v>
      </c>
      <c r="D109" s="59">
        <v>5478.26</v>
      </c>
      <c r="E109" s="59">
        <v>5478.26</v>
      </c>
      <c r="F109" s="60">
        <f t="shared" si="1"/>
        <v>0</v>
      </c>
      <c r="H109" s="62"/>
      <c r="I109" s="61"/>
      <c r="J109" s="61"/>
    </row>
    <row r="110" spans="3:10" ht="15">
      <c r="C110" s="58" t="s">
        <v>81</v>
      </c>
      <c r="D110" s="59">
        <v>345786.09</v>
      </c>
      <c r="E110" s="59">
        <v>345786.09</v>
      </c>
      <c r="F110" s="60">
        <f t="shared" si="1"/>
        <v>0</v>
      </c>
      <c r="H110" s="62"/>
      <c r="I110" s="61"/>
      <c r="J110" s="61"/>
    </row>
    <row r="111" spans="3:10" ht="15">
      <c r="C111" s="58" t="s">
        <v>82</v>
      </c>
      <c r="D111" s="59">
        <v>28155</v>
      </c>
      <c r="E111" s="59">
        <v>28155</v>
      </c>
      <c r="F111" s="60">
        <f t="shared" si="1"/>
        <v>0</v>
      </c>
      <c r="H111" s="62"/>
      <c r="I111" s="61"/>
      <c r="J111" s="61"/>
    </row>
    <row r="112" spans="3:10" ht="15">
      <c r="C112" s="58" t="s">
        <v>83</v>
      </c>
      <c r="D112" s="59">
        <v>225354.35</v>
      </c>
      <c r="E112" s="59">
        <v>225354.35</v>
      </c>
      <c r="F112" s="60">
        <f t="shared" si="1"/>
        <v>0</v>
      </c>
      <c r="H112" s="62"/>
      <c r="I112" s="61"/>
      <c r="J112" s="61"/>
    </row>
    <row r="113" spans="3:10" ht="15">
      <c r="C113" s="58" t="s">
        <v>84</v>
      </c>
      <c r="D113" s="59">
        <v>12586</v>
      </c>
      <c r="E113" s="59">
        <v>12586</v>
      </c>
      <c r="F113" s="60">
        <f t="shared" si="1"/>
        <v>0</v>
      </c>
      <c r="H113" s="62"/>
      <c r="I113" s="61"/>
      <c r="J113" s="61"/>
    </row>
    <row r="114" spans="3:10" ht="15">
      <c r="C114" s="58" t="s">
        <v>85</v>
      </c>
      <c r="D114" s="59">
        <v>98083.34</v>
      </c>
      <c r="E114" s="59">
        <v>98083.34</v>
      </c>
      <c r="F114" s="60">
        <f t="shared" si="1"/>
        <v>0</v>
      </c>
      <c r="H114" s="62"/>
      <c r="I114" s="61"/>
      <c r="J114" s="61"/>
    </row>
    <row r="115" spans="3:10" ht="15">
      <c r="C115" s="58" t="s">
        <v>86</v>
      </c>
      <c r="D115" s="59">
        <v>11405376.789999999</v>
      </c>
      <c r="E115" s="59">
        <v>11405376.789999999</v>
      </c>
      <c r="F115" s="60">
        <f t="shared" si="1"/>
        <v>0</v>
      </c>
      <c r="H115" s="62"/>
      <c r="I115" s="61"/>
      <c r="J115" s="61"/>
    </row>
    <row r="116" spans="3:10" ht="15">
      <c r="C116" s="58" t="s">
        <v>87</v>
      </c>
      <c r="D116" s="59">
        <v>24175144.640000001</v>
      </c>
      <c r="E116" s="59">
        <v>24175144.640000001</v>
      </c>
      <c r="F116" s="60">
        <f t="shared" si="1"/>
        <v>0</v>
      </c>
      <c r="H116" s="62"/>
      <c r="I116" s="61"/>
      <c r="J116" s="61"/>
    </row>
    <row r="117" spans="3:10" ht="15">
      <c r="C117" s="58" t="s">
        <v>88</v>
      </c>
      <c r="D117" s="59">
        <v>19995</v>
      </c>
      <c r="E117" s="59">
        <v>19995</v>
      </c>
      <c r="F117" s="60">
        <f t="shared" si="1"/>
        <v>0</v>
      </c>
      <c r="H117" s="62"/>
      <c r="I117" s="61"/>
      <c r="J117" s="61"/>
    </row>
    <row r="118" spans="3:10" ht="15">
      <c r="C118" s="58" t="s">
        <v>89</v>
      </c>
      <c r="D118" s="59">
        <v>170764.76</v>
      </c>
      <c r="E118" s="59">
        <v>170764.76</v>
      </c>
      <c r="F118" s="60">
        <f t="shared" si="1"/>
        <v>0</v>
      </c>
      <c r="H118" s="62"/>
      <c r="I118" s="61"/>
      <c r="J118" s="61"/>
    </row>
    <row r="119" spans="3:10" ht="15">
      <c r="C119" s="58" t="s">
        <v>90</v>
      </c>
      <c r="D119" s="59">
        <v>956019.73</v>
      </c>
      <c r="E119" s="59">
        <v>956019.73</v>
      </c>
      <c r="F119" s="60">
        <f t="shared" si="1"/>
        <v>0</v>
      </c>
      <c r="H119" s="62"/>
      <c r="I119" s="61"/>
      <c r="J119" s="61"/>
    </row>
    <row r="120" spans="3:10" ht="15">
      <c r="C120" s="58" t="s">
        <v>91</v>
      </c>
      <c r="D120" s="59">
        <v>361324.21</v>
      </c>
      <c r="E120" s="59">
        <v>361324.21</v>
      </c>
      <c r="F120" s="60">
        <f t="shared" si="1"/>
        <v>0</v>
      </c>
      <c r="H120" s="62"/>
      <c r="I120" s="61"/>
      <c r="J120" s="61"/>
    </row>
    <row r="121" spans="3:10" ht="15">
      <c r="C121" s="58" t="s">
        <v>92</v>
      </c>
      <c r="D121" s="59">
        <v>812098.75</v>
      </c>
      <c r="E121" s="59">
        <v>812098.75</v>
      </c>
      <c r="F121" s="60">
        <f t="shared" si="1"/>
        <v>0</v>
      </c>
      <c r="H121" s="62"/>
      <c r="I121" s="61"/>
      <c r="J121" s="61"/>
    </row>
    <row r="122" spans="3:10" ht="15">
      <c r="C122" s="58" t="s">
        <v>93</v>
      </c>
      <c r="D122" s="59">
        <v>561784.31999999995</v>
      </c>
      <c r="E122" s="59">
        <v>561784.31999999995</v>
      </c>
      <c r="F122" s="60">
        <f t="shared" si="1"/>
        <v>0</v>
      </c>
      <c r="H122" s="62"/>
      <c r="I122" s="61"/>
      <c r="J122" s="61"/>
    </row>
    <row r="123" spans="3:10" ht="15">
      <c r="C123" s="58" t="s">
        <v>94</v>
      </c>
      <c r="D123" s="59">
        <v>893193.96</v>
      </c>
      <c r="E123" s="59">
        <v>893193.96</v>
      </c>
      <c r="F123" s="60">
        <f t="shared" si="1"/>
        <v>0</v>
      </c>
      <c r="H123" s="62"/>
      <c r="I123" s="61"/>
      <c r="J123" s="61"/>
    </row>
    <row r="124" spans="3:10" ht="15">
      <c r="C124" s="58" t="s">
        <v>95</v>
      </c>
      <c r="D124" s="59">
        <v>298396.83</v>
      </c>
      <c r="E124" s="59">
        <v>298396.83</v>
      </c>
      <c r="F124" s="60">
        <f t="shared" si="1"/>
        <v>0</v>
      </c>
      <c r="H124" s="62"/>
      <c r="I124" s="61"/>
      <c r="J124" s="61"/>
    </row>
    <row r="125" spans="3:10" ht="15">
      <c r="C125" s="58" t="s">
        <v>96</v>
      </c>
      <c r="D125" s="59">
        <v>1813167.92</v>
      </c>
      <c r="E125" s="59">
        <v>1813167.92</v>
      </c>
      <c r="F125" s="60">
        <f t="shared" si="1"/>
        <v>0</v>
      </c>
      <c r="H125" s="62"/>
      <c r="I125" s="61"/>
      <c r="J125" s="61"/>
    </row>
    <row r="126" spans="3:10" ht="15">
      <c r="C126" s="58" t="s">
        <v>97</v>
      </c>
      <c r="D126" s="59">
        <v>104765.02</v>
      </c>
      <c r="E126" s="59">
        <v>104765.02</v>
      </c>
      <c r="F126" s="60">
        <f t="shared" si="1"/>
        <v>0</v>
      </c>
      <c r="H126" s="62"/>
      <c r="I126" s="61"/>
      <c r="J126" s="61"/>
    </row>
    <row r="127" spans="3:10" ht="15">
      <c r="C127" s="58" t="s">
        <v>98</v>
      </c>
      <c r="D127" s="59">
        <v>20000</v>
      </c>
      <c r="E127" s="59">
        <v>20000</v>
      </c>
      <c r="F127" s="60"/>
      <c r="H127" s="62"/>
      <c r="I127" s="61"/>
      <c r="J127" s="61"/>
    </row>
    <row r="128" spans="3:10" ht="14.25">
      <c r="C128" s="27" t="s">
        <v>99</v>
      </c>
      <c r="D128" s="63">
        <f>SUM(D129:D150)</f>
        <v>-69876781.549999997</v>
      </c>
      <c r="E128" s="63">
        <f t="shared" ref="E128" si="2">SUM(E129:E150)</f>
        <v>-69876781.549999997</v>
      </c>
      <c r="F128" s="63">
        <f>SUM(F129:F150)</f>
        <v>0</v>
      </c>
      <c r="H128" s="62"/>
      <c r="I128" s="61"/>
      <c r="J128" s="61"/>
    </row>
    <row r="129" spans="3:10" ht="15">
      <c r="C129" s="58" t="s">
        <v>100</v>
      </c>
      <c r="D129" s="59">
        <v>-8843303.9600000009</v>
      </c>
      <c r="E129" s="59">
        <v>-8843303.9600000009</v>
      </c>
      <c r="F129" s="35">
        <f>+E129-D129</f>
        <v>0</v>
      </c>
      <c r="H129" s="64"/>
      <c r="I129" s="61"/>
      <c r="J129" s="61"/>
    </row>
    <row r="130" spans="3:10" ht="15">
      <c r="C130" s="58" t="s">
        <v>101</v>
      </c>
      <c r="D130" s="59">
        <v>-733524.58</v>
      </c>
      <c r="E130" s="59">
        <v>-733524.58</v>
      </c>
      <c r="F130" s="35">
        <f t="shared" ref="F130:F150" si="3">+E130-D130</f>
        <v>0</v>
      </c>
      <c r="H130" s="64"/>
      <c r="I130" s="61"/>
      <c r="J130" s="61"/>
    </row>
    <row r="131" spans="3:10" ht="15">
      <c r="C131" s="58" t="s">
        <v>102</v>
      </c>
      <c r="D131" s="59">
        <v>-16237103.77</v>
      </c>
      <c r="E131" s="59">
        <v>-16237103.77</v>
      </c>
      <c r="F131" s="35">
        <f t="shared" si="3"/>
        <v>0</v>
      </c>
      <c r="H131" s="64"/>
    </row>
    <row r="132" spans="3:10" ht="15">
      <c r="C132" s="58" t="s">
        <v>103</v>
      </c>
      <c r="D132" s="59">
        <v>-1664235.29</v>
      </c>
      <c r="E132" s="59">
        <v>-1664235.29</v>
      </c>
      <c r="F132" s="35">
        <f t="shared" si="3"/>
        <v>0</v>
      </c>
      <c r="H132" s="64"/>
    </row>
    <row r="133" spans="3:10" ht="15">
      <c r="C133" s="58" t="s">
        <v>104</v>
      </c>
      <c r="D133" s="59">
        <v>-405793.36</v>
      </c>
      <c r="E133" s="59">
        <v>-405793.36</v>
      </c>
      <c r="F133" s="35">
        <f t="shared" si="3"/>
        <v>0</v>
      </c>
      <c r="H133" s="64"/>
    </row>
    <row r="134" spans="3:10" ht="15">
      <c r="C134" s="58" t="s">
        <v>105</v>
      </c>
      <c r="D134" s="59">
        <v>-10000</v>
      </c>
      <c r="E134" s="59">
        <v>-10000</v>
      </c>
      <c r="F134" s="35">
        <f t="shared" si="3"/>
        <v>0</v>
      </c>
      <c r="H134" s="64"/>
    </row>
    <row r="135" spans="3:10" ht="15">
      <c r="C135" s="58" t="s">
        <v>106</v>
      </c>
      <c r="D135" s="59">
        <v>-53845.39</v>
      </c>
      <c r="E135" s="59">
        <v>-53845.39</v>
      </c>
      <c r="F135" s="35">
        <f t="shared" si="3"/>
        <v>0</v>
      </c>
      <c r="H135" s="64"/>
    </row>
    <row r="136" spans="3:10" ht="15">
      <c r="C136" s="58" t="s">
        <v>107</v>
      </c>
      <c r="D136" s="59">
        <v>-4949284.43</v>
      </c>
      <c r="E136" s="59">
        <v>-4949284.43</v>
      </c>
      <c r="F136" s="35">
        <f t="shared" si="3"/>
        <v>0</v>
      </c>
      <c r="H136" s="64"/>
    </row>
    <row r="137" spans="3:10" ht="15">
      <c r="C137" s="58" t="s">
        <v>108</v>
      </c>
      <c r="D137" s="59">
        <v>-1394586.89</v>
      </c>
      <c r="E137" s="59">
        <v>-1394586.89</v>
      </c>
      <c r="F137" s="35">
        <f t="shared" si="3"/>
        <v>0</v>
      </c>
      <c r="H137" s="64"/>
    </row>
    <row r="138" spans="3:10" ht="15">
      <c r="C138" s="58" t="s">
        <v>109</v>
      </c>
      <c r="D138" s="59">
        <v>-131879.62</v>
      </c>
      <c r="E138" s="59">
        <v>-131879.62</v>
      </c>
      <c r="F138" s="35">
        <f t="shared" si="3"/>
        <v>0</v>
      </c>
      <c r="H138" s="64"/>
    </row>
    <row r="139" spans="3:10" ht="15">
      <c r="C139" s="58" t="s">
        <v>110</v>
      </c>
      <c r="D139" s="59">
        <v>-3892658.64</v>
      </c>
      <c r="E139" s="59">
        <v>-3892658.64</v>
      </c>
      <c r="F139" s="35">
        <f t="shared" si="3"/>
        <v>0</v>
      </c>
      <c r="H139" s="64"/>
    </row>
    <row r="140" spans="3:10" ht="15">
      <c r="C140" s="58" t="s">
        <v>111</v>
      </c>
      <c r="D140" s="59">
        <v>-5478.26</v>
      </c>
      <c r="E140" s="59">
        <v>-5478.26</v>
      </c>
      <c r="F140" s="35">
        <f t="shared" si="3"/>
        <v>0</v>
      </c>
      <c r="H140" s="64"/>
    </row>
    <row r="141" spans="3:10" ht="15">
      <c r="C141" s="58" t="s">
        <v>112</v>
      </c>
      <c r="D141" s="59">
        <v>-176686.09</v>
      </c>
      <c r="E141" s="59">
        <v>-176686.09</v>
      </c>
      <c r="F141" s="35">
        <f t="shared" si="3"/>
        <v>0</v>
      </c>
      <c r="H141" s="64"/>
    </row>
    <row r="142" spans="3:10" ht="15">
      <c r="C142" s="58" t="s">
        <v>113</v>
      </c>
      <c r="D142" s="59">
        <v>-9335</v>
      </c>
      <c r="E142" s="59">
        <v>-9335</v>
      </c>
      <c r="F142" s="35">
        <f t="shared" si="3"/>
        <v>0</v>
      </c>
      <c r="H142" s="64"/>
    </row>
    <row r="143" spans="3:10" ht="15">
      <c r="C143" s="58" t="s">
        <v>114</v>
      </c>
      <c r="D143" s="59">
        <v>-98083.34</v>
      </c>
      <c r="E143" s="59">
        <v>-98083.34</v>
      </c>
      <c r="F143" s="35">
        <f t="shared" si="3"/>
        <v>0</v>
      </c>
      <c r="H143" s="64"/>
    </row>
    <row r="144" spans="3:10" ht="15">
      <c r="C144" s="58" t="s">
        <v>115</v>
      </c>
      <c r="D144" s="59">
        <v>-27820981.43</v>
      </c>
      <c r="E144" s="59">
        <v>-27820981.43</v>
      </c>
      <c r="F144" s="35">
        <f t="shared" si="3"/>
        <v>0</v>
      </c>
      <c r="H144" s="64"/>
    </row>
    <row r="145" spans="3:8" ht="15">
      <c r="C145" s="58" t="s">
        <v>116</v>
      </c>
      <c r="D145" s="59">
        <v>-1250</v>
      </c>
      <c r="E145" s="59">
        <v>-1250</v>
      </c>
      <c r="F145" s="35">
        <f t="shared" si="3"/>
        <v>0</v>
      </c>
      <c r="H145" s="64"/>
    </row>
    <row r="146" spans="3:8" ht="15">
      <c r="C146" s="58" t="s">
        <v>117</v>
      </c>
      <c r="D146" s="59">
        <v>-102301.75999999999</v>
      </c>
      <c r="E146" s="59">
        <v>-102301.75999999999</v>
      </c>
      <c r="F146" s="35">
        <f t="shared" si="3"/>
        <v>0</v>
      </c>
      <c r="H146" s="64"/>
    </row>
    <row r="147" spans="3:8" ht="15">
      <c r="C147" s="58" t="s">
        <v>118</v>
      </c>
      <c r="D147" s="59">
        <v>-1092329.94</v>
      </c>
      <c r="E147" s="59">
        <v>-1092329.94</v>
      </c>
      <c r="F147" s="35">
        <f t="shared" si="3"/>
        <v>0</v>
      </c>
      <c r="H147" s="64"/>
    </row>
    <row r="148" spans="3:8" ht="15">
      <c r="C148" s="58" t="s">
        <v>119</v>
      </c>
      <c r="D148" s="59">
        <v>-692004.07</v>
      </c>
      <c r="E148" s="59">
        <v>-692004.07</v>
      </c>
      <c r="F148" s="35">
        <f t="shared" si="3"/>
        <v>0</v>
      </c>
      <c r="H148" s="64"/>
    </row>
    <row r="149" spans="3:8" ht="15">
      <c r="C149" s="58" t="s">
        <v>120</v>
      </c>
      <c r="D149" s="59">
        <v>-502226.79</v>
      </c>
      <c r="E149" s="59">
        <v>-502226.79</v>
      </c>
      <c r="F149" s="35">
        <f t="shared" si="3"/>
        <v>0</v>
      </c>
      <c r="H149" s="64"/>
    </row>
    <row r="150" spans="3:8" ht="15">
      <c r="C150" s="65" t="s">
        <v>121</v>
      </c>
      <c r="D150" s="59">
        <v>-1059888.94</v>
      </c>
      <c r="E150" s="59">
        <v>-1059888.94</v>
      </c>
      <c r="F150" s="35">
        <f t="shared" si="3"/>
        <v>0</v>
      </c>
      <c r="H150" s="64"/>
    </row>
    <row r="151" spans="3:8" ht="18" customHeight="1">
      <c r="D151" s="33">
        <f>+D78+D91+D128</f>
        <v>271927611.23999995</v>
      </c>
      <c r="E151" s="33">
        <f>+E78+E91+E128</f>
        <v>271960451.22999996</v>
      </c>
      <c r="F151" s="33">
        <f>+F78+F91+F128</f>
        <v>32839.989999999991</v>
      </c>
    </row>
    <row r="152" spans="3:8">
      <c r="D152" s="42"/>
      <c r="E152" s="42"/>
    </row>
    <row r="154" spans="3:8" ht="21.75" customHeight="1">
      <c r="C154" s="23" t="s">
        <v>122</v>
      </c>
      <c r="D154" s="24" t="s">
        <v>46</v>
      </c>
      <c r="E154" s="24" t="s">
        <v>47</v>
      </c>
      <c r="F154" s="24" t="s">
        <v>48</v>
      </c>
    </row>
    <row r="155" spans="3:8">
      <c r="C155" s="25" t="s">
        <v>123</v>
      </c>
      <c r="D155" s="26"/>
      <c r="E155" s="26"/>
      <c r="F155" s="26"/>
    </row>
    <row r="156" spans="3:8">
      <c r="C156" s="27"/>
      <c r="D156" s="28"/>
      <c r="E156" s="28"/>
      <c r="F156" s="28"/>
    </row>
    <row r="157" spans="3:8">
      <c r="C157" s="27" t="s">
        <v>124</v>
      </c>
      <c r="D157" s="28"/>
      <c r="E157" s="28"/>
      <c r="F157" s="28"/>
    </row>
    <row r="158" spans="3:8">
      <c r="C158" s="27"/>
      <c r="D158" s="28"/>
      <c r="E158" s="28"/>
      <c r="F158" s="28"/>
    </row>
    <row r="159" spans="3:8">
      <c r="C159" s="27" t="s">
        <v>99</v>
      </c>
      <c r="D159" s="28"/>
      <c r="E159" s="28"/>
      <c r="F159" s="28"/>
    </row>
    <row r="160" spans="3:8" ht="15">
      <c r="C160" s="66"/>
      <c r="D160" s="32"/>
      <c r="E160" s="32"/>
      <c r="F160" s="32"/>
    </row>
    <row r="161" spans="3:6" ht="16.5" customHeight="1">
      <c r="D161" s="24">
        <f>SUM(D159:D160)</f>
        <v>0</v>
      </c>
      <c r="E161" s="24">
        <f t="shared" ref="E161" si="4">SUM(E159:E160)</f>
        <v>0</v>
      </c>
      <c r="F161" s="67"/>
    </row>
    <row r="164" spans="3:6" ht="27" customHeight="1">
      <c r="C164" s="23" t="s">
        <v>125</v>
      </c>
      <c r="D164" s="24" t="s">
        <v>8</v>
      </c>
    </row>
    <row r="165" spans="3:6">
      <c r="C165" s="25" t="s">
        <v>126</v>
      </c>
      <c r="D165" s="26"/>
    </row>
    <row r="166" spans="3:6">
      <c r="C166" s="31"/>
      <c r="D166" s="32"/>
    </row>
    <row r="167" spans="3:6" ht="15" customHeight="1">
      <c r="D167" s="24">
        <f>SUM(D166:D166)</f>
        <v>0</v>
      </c>
    </row>
    <row r="168" spans="3:6" ht="15">
      <c r="C168"/>
    </row>
    <row r="170" spans="3:6" ht="22.5" customHeight="1">
      <c r="C170" s="68" t="s">
        <v>127</v>
      </c>
      <c r="D170" s="69" t="s">
        <v>8</v>
      </c>
      <c r="E170" s="70" t="s">
        <v>128</v>
      </c>
    </row>
    <row r="171" spans="3:6">
      <c r="C171" s="71"/>
      <c r="D171" s="72"/>
      <c r="E171" s="73"/>
    </row>
    <row r="172" spans="3:6">
      <c r="C172" s="74"/>
      <c r="D172" s="75"/>
      <c r="E172" s="75"/>
    </row>
    <row r="173" spans="3:6" ht="14.25" customHeight="1">
      <c r="D173" s="24">
        <f>SUM(D172:D172)</f>
        <v>0</v>
      </c>
      <c r="E173" s="24"/>
    </row>
    <row r="175" spans="3:6">
      <c r="C175" s="16" t="s">
        <v>129</v>
      </c>
    </row>
    <row r="177" spans="3:4" ht="20.25" customHeight="1">
      <c r="C177" s="68" t="s">
        <v>130</v>
      </c>
      <c r="D177" s="76" t="s">
        <v>8</v>
      </c>
    </row>
    <row r="178" spans="3:4" ht="15">
      <c r="C178" s="25" t="s">
        <v>131</v>
      </c>
      <c r="D178" s="77">
        <f>SUM(D179:D196)</f>
        <v>-1674585.54</v>
      </c>
    </row>
    <row r="179" spans="3:4" ht="15">
      <c r="C179" s="58" t="s">
        <v>132</v>
      </c>
      <c r="D179" s="59">
        <v>-39349.26</v>
      </c>
    </row>
    <row r="180" spans="3:4" ht="15">
      <c r="C180" s="58" t="s">
        <v>133</v>
      </c>
      <c r="D180" s="59">
        <v>-279711.06</v>
      </c>
    </row>
    <row r="181" spans="3:4" ht="15">
      <c r="C181" s="58" t="s">
        <v>134</v>
      </c>
      <c r="D181" s="59">
        <v>-154654.38</v>
      </c>
    </row>
    <row r="182" spans="3:4" ht="15">
      <c r="C182" s="58" t="s">
        <v>135</v>
      </c>
      <c r="D182" s="59">
        <v>-163027.67000000001</v>
      </c>
    </row>
    <row r="183" spans="3:4" ht="15">
      <c r="C183" s="58" t="s">
        <v>136</v>
      </c>
      <c r="D183" s="59">
        <v>-5732</v>
      </c>
    </row>
    <row r="184" spans="3:4" ht="15">
      <c r="C184" s="58" t="s">
        <v>137</v>
      </c>
      <c r="D184" s="59">
        <v>-495706.88</v>
      </c>
    </row>
    <row r="185" spans="3:4" ht="15">
      <c r="C185" s="58" t="s">
        <v>138</v>
      </c>
      <c r="D185" s="59">
        <v>-157851.95000000001</v>
      </c>
    </row>
    <row r="186" spans="3:4" ht="15">
      <c r="C186" s="58" t="s">
        <v>139</v>
      </c>
      <c r="D186" s="59">
        <v>-2400</v>
      </c>
    </row>
    <row r="187" spans="3:4" ht="15">
      <c r="C187" s="58" t="s">
        <v>140</v>
      </c>
      <c r="D187" s="59">
        <v>-240</v>
      </c>
    </row>
    <row r="188" spans="3:4" ht="15">
      <c r="C188" s="58" t="s">
        <v>141</v>
      </c>
      <c r="D188" s="59">
        <v>-15785.26</v>
      </c>
    </row>
    <row r="189" spans="3:4" ht="15">
      <c r="C189" s="58" t="s">
        <v>142</v>
      </c>
      <c r="D189" s="59">
        <v>-85333.1</v>
      </c>
    </row>
    <row r="190" spans="3:4" ht="15">
      <c r="C190" s="58" t="s">
        <v>143</v>
      </c>
      <c r="D190" s="59">
        <v>-186803.20000000001</v>
      </c>
    </row>
    <row r="191" spans="3:4" ht="15">
      <c r="C191" s="58" t="s">
        <v>144</v>
      </c>
      <c r="D191" s="59">
        <v>-57916</v>
      </c>
    </row>
    <row r="192" spans="3:4" ht="15">
      <c r="C192" s="58" t="s">
        <v>145</v>
      </c>
      <c r="D192" s="59">
        <v>-8866.66</v>
      </c>
    </row>
    <row r="193" spans="3:5" ht="15">
      <c r="C193" s="58" t="s">
        <v>146</v>
      </c>
      <c r="D193" s="59">
        <v>-0.01</v>
      </c>
    </row>
    <row r="194" spans="3:5" ht="15">
      <c r="C194" s="58" t="s">
        <v>147</v>
      </c>
      <c r="D194" s="59">
        <v>-14490.83</v>
      </c>
    </row>
    <row r="195" spans="3:5" ht="15">
      <c r="C195" s="58" t="s">
        <v>148</v>
      </c>
      <c r="D195" s="59">
        <v>-2440</v>
      </c>
    </row>
    <row r="196" spans="3:5" ht="15">
      <c r="C196" s="65" t="s">
        <v>149</v>
      </c>
      <c r="D196" s="78">
        <v>-4277.28</v>
      </c>
    </row>
    <row r="197" spans="3:5" ht="16.5" customHeight="1">
      <c r="D197" s="79">
        <f>+D178</f>
        <v>-1674585.54</v>
      </c>
    </row>
    <row r="198" spans="3:5">
      <c r="D198" s="42"/>
    </row>
    <row r="201" spans="3:5" ht="20.25" customHeight="1">
      <c r="C201" s="68" t="s">
        <v>150</v>
      </c>
      <c r="D201" s="69" t="s">
        <v>8</v>
      </c>
      <c r="E201" s="24" t="s">
        <v>151</v>
      </c>
    </row>
    <row r="202" spans="3:5">
      <c r="C202" s="80" t="s">
        <v>152</v>
      </c>
      <c r="D202" s="81"/>
      <c r="E202" s="82"/>
    </row>
    <row r="203" spans="3:5">
      <c r="C203" s="83"/>
      <c r="D203" s="84"/>
      <c r="E203" s="85"/>
    </row>
    <row r="204" spans="3:5">
      <c r="C204" s="86"/>
      <c r="D204" s="87"/>
      <c r="E204" s="88"/>
    </row>
    <row r="205" spans="3:5" ht="16.5" customHeight="1">
      <c r="D205" s="24">
        <f>SUM(D203:D204)</f>
        <v>0</v>
      </c>
      <c r="E205" s="89"/>
    </row>
    <row r="208" spans="3:5" ht="27.75" customHeight="1">
      <c r="C208" s="68" t="s">
        <v>153</v>
      </c>
      <c r="D208" s="69" t="s">
        <v>8</v>
      </c>
      <c r="E208" s="24" t="s">
        <v>151</v>
      </c>
    </row>
    <row r="209" spans="3:5">
      <c r="C209" s="80" t="s">
        <v>154</v>
      </c>
      <c r="D209" s="81"/>
      <c r="E209" s="82"/>
    </row>
    <row r="210" spans="3:5">
      <c r="C210" s="87"/>
      <c r="D210" s="84"/>
      <c r="E210" s="85"/>
    </row>
    <row r="211" spans="3:5" ht="15" customHeight="1">
      <c r="D211" s="24">
        <f>SUM(D210:D210)</f>
        <v>0</v>
      </c>
      <c r="E211" s="89"/>
    </row>
    <row r="212" spans="3:5" ht="15">
      <c r="C212"/>
    </row>
    <row r="213" spans="3:5" ht="24" customHeight="1">
      <c r="C213" s="68" t="s">
        <v>155</v>
      </c>
      <c r="D213" s="69" t="s">
        <v>8</v>
      </c>
      <c r="E213" s="24" t="s">
        <v>151</v>
      </c>
    </row>
    <row r="214" spans="3:5">
      <c r="C214" s="80" t="s">
        <v>156</v>
      </c>
      <c r="D214" s="81"/>
      <c r="E214" s="82"/>
    </row>
    <row r="215" spans="3:5">
      <c r="C215" s="86"/>
      <c r="D215" s="87"/>
      <c r="E215" s="88"/>
    </row>
    <row r="216" spans="3:5" ht="16.5" customHeight="1">
      <c r="D216" s="24">
        <f>SUM(D215:D215)</f>
        <v>0</v>
      </c>
      <c r="E216" s="89"/>
    </row>
    <row r="219" spans="3:5" ht="24" customHeight="1">
      <c r="C219" s="68" t="s">
        <v>157</v>
      </c>
      <c r="D219" s="69" t="s">
        <v>8</v>
      </c>
      <c r="E219" s="90" t="s">
        <v>151</v>
      </c>
    </row>
    <row r="220" spans="3:5">
      <c r="C220" s="80" t="s">
        <v>158</v>
      </c>
      <c r="D220" s="26"/>
      <c r="E220" s="26">
        <v>0</v>
      </c>
    </row>
    <row r="221" spans="3:5">
      <c r="C221" s="31"/>
      <c r="D221" s="28"/>
      <c r="E221" s="28">
        <v>0</v>
      </c>
    </row>
    <row r="222" spans="3:5" ht="18.75" customHeight="1">
      <c r="D222" s="24">
        <f>SUM(D221:D221)</f>
        <v>0</v>
      </c>
      <c r="E222" s="89"/>
    </row>
    <row r="224" spans="3:5">
      <c r="C224" s="16" t="s">
        <v>159</v>
      </c>
    </row>
    <row r="225" spans="3:7">
      <c r="C225" s="16"/>
    </row>
    <row r="226" spans="3:7">
      <c r="C226" s="16" t="s">
        <v>160</v>
      </c>
    </row>
    <row r="228" spans="3:7" ht="24" customHeight="1">
      <c r="C228" s="91" t="s">
        <v>161</v>
      </c>
      <c r="D228" s="76" t="s">
        <v>8</v>
      </c>
      <c r="E228" s="24" t="s">
        <v>162</v>
      </c>
    </row>
    <row r="229" spans="3:7">
      <c r="C229" s="25" t="s">
        <v>163</v>
      </c>
      <c r="D229" s="92">
        <f>+D232+D239+D246</f>
        <v>-1806717.9300000002</v>
      </c>
      <c r="E229" s="93"/>
    </row>
    <row r="230" spans="3:7" ht="15">
      <c r="C230" s="58" t="s">
        <v>164</v>
      </c>
      <c r="D230" s="59">
        <v>-115762</v>
      </c>
      <c r="E230" s="35"/>
    </row>
    <row r="231" spans="3:7" ht="15">
      <c r="C231" s="58" t="s">
        <v>165</v>
      </c>
      <c r="D231" s="59">
        <v>-20150.53</v>
      </c>
      <c r="E231" s="35"/>
    </row>
    <row r="232" spans="3:7" ht="15">
      <c r="C232" s="58" t="s">
        <v>166</v>
      </c>
      <c r="D232" s="59">
        <v>-135912.53</v>
      </c>
      <c r="E232" s="35"/>
      <c r="G232" s="94"/>
    </row>
    <row r="233" spans="3:7" ht="15">
      <c r="C233" s="58" t="s">
        <v>167</v>
      </c>
      <c r="D233" s="59">
        <v>-474005</v>
      </c>
      <c r="E233" s="35"/>
    </row>
    <row r="234" spans="3:7" ht="15">
      <c r="C234" s="58" t="s">
        <v>168</v>
      </c>
      <c r="D234" s="59">
        <v>-175890</v>
      </c>
      <c r="E234" s="35"/>
    </row>
    <row r="235" spans="3:7" ht="15">
      <c r="C235" s="58" t="s">
        <v>169</v>
      </c>
      <c r="D235" s="59">
        <v>-8514</v>
      </c>
      <c r="E235" s="35"/>
      <c r="F235" s="95"/>
    </row>
    <row r="236" spans="3:7" ht="15">
      <c r="C236" s="58" t="s">
        <v>170</v>
      </c>
      <c r="D236" s="59">
        <v>-175890</v>
      </c>
      <c r="E236" s="35"/>
    </row>
    <row r="237" spans="3:7" ht="15">
      <c r="C237" s="58" t="s">
        <v>171</v>
      </c>
      <c r="D237" s="59">
        <v>-620</v>
      </c>
      <c r="E237" s="35"/>
    </row>
    <row r="238" spans="3:7" ht="15">
      <c r="C238" s="58" t="s">
        <v>172</v>
      </c>
      <c r="D238" s="59">
        <v>-171585</v>
      </c>
      <c r="E238" s="35"/>
    </row>
    <row r="239" spans="3:7" ht="15">
      <c r="C239" s="58" t="s">
        <v>173</v>
      </c>
      <c r="D239" s="59">
        <v>-1006504</v>
      </c>
      <c r="E239" s="35"/>
    </row>
    <row r="240" spans="3:7" ht="15">
      <c r="C240" s="58" t="s">
        <v>174</v>
      </c>
      <c r="D240" s="59">
        <v>-1142416.53</v>
      </c>
      <c r="E240" s="35"/>
    </row>
    <row r="241" spans="3:5" ht="15">
      <c r="C241" s="58" t="s">
        <v>175</v>
      </c>
      <c r="D241" s="59">
        <v>-3470.6</v>
      </c>
      <c r="E241" s="35"/>
    </row>
    <row r="242" spans="3:5" ht="15">
      <c r="C242" s="58" t="s">
        <v>176</v>
      </c>
      <c r="D242" s="59">
        <v>-483120.8</v>
      </c>
      <c r="E242" s="35"/>
    </row>
    <row r="243" spans="3:5" ht="15">
      <c r="C243" s="58" t="s">
        <v>177</v>
      </c>
      <c r="D243" s="59">
        <v>-175690</v>
      </c>
      <c r="E243" s="35"/>
    </row>
    <row r="244" spans="3:5" ht="15">
      <c r="C244" s="58" t="s">
        <v>178</v>
      </c>
      <c r="D244" s="59">
        <v>-2020</v>
      </c>
      <c r="E244" s="35"/>
    </row>
    <row r="245" spans="3:5" ht="15">
      <c r="C245" s="58" t="s">
        <v>179</v>
      </c>
      <c r="D245" s="59">
        <v>-664301.4</v>
      </c>
      <c r="E245" s="35"/>
    </row>
    <row r="246" spans="3:5" ht="15">
      <c r="C246" s="58" t="s">
        <v>180</v>
      </c>
      <c r="D246" s="59">
        <v>-664301.4</v>
      </c>
      <c r="E246" s="35"/>
    </row>
    <row r="247" spans="3:5" ht="15">
      <c r="C247" s="58" t="s">
        <v>181</v>
      </c>
      <c r="D247" s="59">
        <v>-5674882.0800000001</v>
      </c>
      <c r="E247" s="35"/>
    </row>
    <row r="248" spans="3:5" ht="15">
      <c r="C248" s="58" t="s">
        <v>182</v>
      </c>
      <c r="D248" s="59">
        <v>-333833.13</v>
      </c>
      <c r="E248" s="35"/>
    </row>
    <row r="249" spans="3:5" ht="15">
      <c r="C249" s="58" t="s">
        <v>183</v>
      </c>
      <c r="D249" s="59">
        <v>-1563134.79</v>
      </c>
      <c r="E249" s="35"/>
    </row>
    <row r="250" spans="3:5" ht="15">
      <c r="C250" s="58" t="s">
        <v>184</v>
      </c>
      <c r="D250" s="59">
        <v>-7571850</v>
      </c>
      <c r="E250" s="35"/>
    </row>
    <row r="251" spans="3:5" ht="15">
      <c r="C251" s="58" t="s">
        <v>185</v>
      </c>
      <c r="D251" s="59">
        <v>-7571850</v>
      </c>
      <c r="E251" s="35"/>
    </row>
    <row r="252" spans="3:5" ht="15">
      <c r="C252" s="58" t="s">
        <v>186</v>
      </c>
      <c r="D252" s="59">
        <v>-25401573.710000001</v>
      </c>
      <c r="E252" s="35"/>
    </row>
    <row r="253" spans="3:5" ht="15">
      <c r="C253" s="58" t="s">
        <v>187</v>
      </c>
      <c r="D253" s="59">
        <v>-913842.14</v>
      </c>
      <c r="E253" s="35"/>
    </row>
    <row r="254" spans="3:5" ht="15">
      <c r="C254" s="58" t="s">
        <v>188</v>
      </c>
      <c r="D254" s="59">
        <v>-3330043.61</v>
      </c>
      <c r="E254" s="35"/>
    </row>
    <row r="255" spans="3:5" ht="15">
      <c r="C255" s="58" t="s">
        <v>189</v>
      </c>
      <c r="D255" s="59">
        <v>-821774</v>
      </c>
      <c r="E255" s="35"/>
    </row>
    <row r="256" spans="3:5" ht="15">
      <c r="C256" s="58" t="s">
        <v>190</v>
      </c>
      <c r="D256" s="59">
        <v>-30467233.460000001</v>
      </c>
      <c r="E256" s="35"/>
    </row>
    <row r="257" spans="3:11" ht="15">
      <c r="C257" s="58" t="s">
        <v>191</v>
      </c>
      <c r="D257" s="59">
        <v>-30467233.460000001</v>
      </c>
      <c r="E257" s="35"/>
    </row>
    <row r="258" spans="3:11" ht="15">
      <c r="C258" s="58" t="s">
        <v>192</v>
      </c>
      <c r="D258" s="59">
        <v>-38039083.460000001</v>
      </c>
      <c r="E258" s="35"/>
      <c r="F258" s="42"/>
    </row>
    <row r="259" spans="3:11" ht="15">
      <c r="C259" s="31" t="s">
        <v>193</v>
      </c>
      <c r="D259" s="96">
        <f>+D250+D257</f>
        <v>-38039083.460000001</v>
      </c>
      <c r="E259" s="35"/>
    </row>
    <row r="260" spans="3:11" ht="15.75" customHeight="1">
      <c r="D260" s="79">
        <f>+D229+D259</f>
        <v>-39845801.390000001</v>
      </c>
      <c r="E260" s="89"/>
    </row>
    <row r="261" spans="3:11">
      <c r="D261" s="42"/>
    </row>
    <row r="262" spans="3:11" ht="24.75" customHeight="1">
      <c r="C262" s="91" t="s">
        <v>194</v>
      </c>
      <c r="D262" s="76" t="s">
        <v>8</v>
      </c>
      <c r="E262" s="24" t="s">
        <v>162</v>
      </c>
    </row>
    <row r="263" spans="3:11" ht="15">
      <c r="C263" s="97" t="s">
        <v>195</v>
      </c>
      <c r="D263" s="35">
        <f>+D264+D265+D266+D267</f>
        <v>18005.93</v>
      </c>
      <c r="E263" s="93"/>
    </row>
    <row r="264" spans="3:11" ht="14.25">
      <c r="C264" s="29" t="s">
        <v>196</v>
      </c>
      <c r="D264" s="35">
        <v>13069.79</v>
      </c>
      <c r="E264" s="35"/>
    </row>
    <row r="265" spans="3:11" ht="14.25">
      <c r="C265" s="29" t="s">
        <v>197</v>
      </c>
      <c r="D265" s="35">
        <v>874.03</v>
      </c>
      <c r="E265" s="35"/>
    </row>
    <row r="266" spans="3:11" ht="14.25">
      <c r="C266" s="29" t="s">
        <v>198</v>
      </c>
      <c r="D266" s="35">
        <v>4058.94</v>
      </c>
      <c r="E266" s="35"/>
    </row>
    <row r="267" spans="3:11" ht="14.25">
      <c r="C267" s="98" t="s">
        <v>199</v>
      </c>
      <c r="D267" s="99">
        <v>3.17</v>
      </c>
      <c r="E267" s="35"/>
      <c r="K267" s="100"/>
    </row>
    <row r="268" spans="3:11" ht="16.5" customHeight="1">
      <c r="D268" s="33">
        <f>+D263</f>
        <v>18005.93</v>
      </c>
      <c r="E268" s="89"/>
      <c r="J268" s="100"/>
    </row>
    <row r="269" spans="3:11">
      <c r="C269" s="16" t="s">
        <v>200</v>
      </c>
    </row>
    <row r="271" spans="3:11" ht="26.25" customHeight="1">
      <c r="C271" s="91" t="s">
        <v>201</v>
      </c>
      <c r="D271" s="76" t="s">
        <v>8</v>
      </c>
      <c r="E271" s="24" t="s">
        <v>202</v>
      </c>
    </row>
    <row r="272" spans="3:11">
      <c r="C272" s="25" t="s">
        <v>203</v>
      </c>
      <c r="D272" s="92">
        <f>SUM(D273:D328)</f>
        <v>24722752.839999989</v>
      </c>
      <c r="E272" s="92">
        <f>SUM(E273:E328)</f>
        <v>99.990000000000052</v>
      </c>
    </row>
    <row r="273" spans="3:11" ht="15">
      <c r="C273" s="58" t="s">
        <v>204</v>
      </c>
      <c r="D273" s="59">
        <v>8680941.5199999996</v>
      </c>
      <c r="E273" s="59">
        <v>35.11</v>
      </c>
    </row>
    <row r="274" spans="3:11" ht="15">
      <c r="C274" s="58" t="s">
        <v>205</v>
      </c>
      <c r="D274" s="59">
        <v>4817807.58</v>
      </c>
      <c r="E274" s="59">
        <v>19.489999999999998</v>
      </c>
    </row>
    <row r="275" spans="3:11" ht="15">
      <c r="C275" s="58" t="s">
        <v>206</v>
      </c>
      <c r="D275" s="59">
        <v>5286.01</v>
      </c>
      <c r="E275" s="59">
        <v>0.02</v>
      </c>
      <c r="K275" s="100"/>
    </row>
    <row r="276" spans="3:11" ht="15">
      <c r="C276" s="58" t="s">
        <v>207</v>
      </c>
      <c r="D276" s="59">
        <v>1047540.24</v>
      </c>
      <c r="E276" s="59">
        <v>4.24</v>
      </c>
    </row>
    <row r="277" spans="3:11" ht="15">
      <c r="C277" s="58" t="s">
        <v>208</v>
      </c>
      <c r="D277" s="59">
        <v>667570.09</v>
      </c>
      <c r="E277" s="59">
        <v>2.7</v>
      </c>
    </row>
    <row r="278" spans="3:11" ht="15">
      <c r="C278" s="58" t="s">
        <v>209</v>
      </c>
      <c r="D278" s="59">
        <v>688221.37</v>
      </c>
      <c r="E278" s="59">
        <v>2.78</v>
      </c>
    </row>
    <row r="279" spans="3:11" ht="15">
      <c r="C279" s="58" t="s">
        <v>210</v>
      </c>
      <c r="D279" s="59">
        <v>2209668.7599999998</v>
      </c>
      <c r="E279" s="59">
        <v>8.94</v>
      </c>
      <c r="K279" s="100"/>
    </row>
    <row r="280" spans="3:11" ht="15">
      <c r="C280" s="58" t="s">
        <v>211</v>
      </c>
      <c r="D280" s="59">
        <v>62423.199999999997</v>
      </c>
      <c r="E280" s="59">
        <v>0.25</v>
      </c>
    </row>
    <row r="281" spans="3:11" ht="15">
      <c r="C281" s="58" t="s">
        <v>212</v>
      </c>
      <c r="D281" s="59">
        <v>2900</v>
      </c>
      <c r="E281" s="59">
        <v>0.01</v>
      </c>
    </row>
    <row r="282" spans="3:11" ht="15">
      <c r="C282" s="58" t="s">
        <v>213</v>
      </c>
      <c r="D282" s="59">
        <v>54576.84</v>
      </c>
      <c r="E282" s="59">
        <v>0.22</v>
      </c>
      <c r="K282" s="100"/>
    </row>
    <row r="283" spans="3:11" ht="15">
      <c r="C283" s="58" t="s">
        <v>214</v>
      </c>
      <c r="D283" s="59">
        <v>18645.86</v>
      </c>
      <c r="E283" s="59">
        <v>0.08</v>
      </c>
    </row>
    <row r="284" spans="3:11" ht="15">
      <c r="C284" s="58" t="s">
        <v>215</v>
      </c>
      <c r="D284" s="59">
        <v>75348.52</v>
      </c>
      <c r="E284" s="59">
        <v>0.3</v>
      </c>
    </row>
    <row r="285" spans="3:11" ht="15">
      <c r="C285" s="58" t="s">
        <v>216</v>
      </c>
      <c r="D285" s="59">
        <v>34681.480000000003</v>
      </c>
      <c r="E285" s="59">
        <v>0.14000000000000001</v>
      </c>
    </row>
    <row r="286" spans="3:11" ht="15">
      <c r="C286" s="58" t="s">
        <v>217</v>
      </c>
      <c r="D286" s="59">
        <v>6719.7</v>
      </c>
      <c r="E286" s="59">
        <v>0.03</v>
      </c>
    </row>
    <row r="287" spans="3:11" ht="15">
      <c r="C287" s="58" t="s">
        <v>218</v>
      </c>
      <c r="D287" s="59">
        <v>20940</v>
      </c>
      <c r="E287" s="59">
        <v>0.08</v>
      </c>
    </row>
    <row r="288" spans="3:11" ht="15">
      <c r="C288" s="58" t="s">
        <v>219</v>
      </c>
      <c r="D288" s="59">
        <v>100868.31</v>
      </c>
      <c r="E288" s="59">
        <v>0.41</v>
      </c>
    </row>
    <row r="289" spans="3:5" ht="15">
      <c r="C289" s="58" t="s">
        <v>220</v>
      </c>
      <c r="D289" s="59">
        <v>12655</v>
      </c>
      <c r="E289" s="59">
        <v>0.05</v>
      </c>
    </row>
    <row r="290" spans="3:5" ht="15">
      <c r="C290" s="58" t="s">
        <v>221</v>
      </c>
      <c r="D290" s="59">
        <v>53297.37</v>
      </c>
      <c r="E290" s="59">
        <v>0.22</v>
      </c>
    </row>
    <row r="291" spans="3:5" ht="15">
      <c r="C291" s="58" t="s">
        <v>222</v>
      </c>
      <c r="D291" s="59">
        <v>15000</v>
      </c>
      <c r="E291" s="59">
        <v>0.06</v>
      </c>
    </row>
    <row r="292" spans="3:5" ht="15">
      <c r="C292" s="58" t="s">
        <v>223</v>
      </c>
      <c r="D292" s="59">
        <v>110480.49</v>
      </c>
      <c r="E292" s="59">
        <v>0.45</v>
      </c>
    </row>
    <row r="293" spans="3:5" ht="15">
      <c r="C293" s="58" t="s">
        <v>224</v>
      </c>
      <c r="D293" s="59">
        <v>4052.94</v>
      </c>
      <c r="E293" s="59">
        <v>0.02</v>
      </c>
    </row>
    <row r="294" spans="3:5" ht="15">
      <c r="C294" s="58" t="s">
        <v>225</v>
      </c>
      <c r="D294" s="59">
        <v>64313.9</v>
      </c>
      <c r="E294" s="59">
        <v>0.26</v>
      </c>
    </row>
    <row r="295" spans="3:5" ht="15">
      <c r="C295" s="58" t="s">
        <v>226</v>
      </c>
      <c r="D295" s="59">
        <v>3324.4</v>
      </c>
      <c r="E295" s="59">
        <v>0.01</v>
      </c>
    </row>
    <row r="296" spans="3:5" ht="15">
      <c r="C296" s="58" t="s">
        <v>227</v>
      </c>
      <c r="D296" s="59">
        <v>46944.04</v>
      </c>
      <c r="E296" s="59">
        <v>0.19</v>
      </c>
    </row>
    <row r="297" spans="3:5" ht="15">
      <c r="C297" s="58" t="s">
        <v>228</v>
      </c>
      <c r="D297" s="59">
        <v>2569.4</v>
      </c>
      <c r="E297" s="59">
        <v>0.01</v>
      </c>
    </row>
    <row r="298" spans="3:5" ht="15">
      <c r="C298" s="58" t="s">
        <v>229</v>
      </c>
      <c r="D298" s="59">
        <v>159359</v>
      </c>
      <c r="E298" s="59">
        <v>0.64</v>
      </c>
    </row>
    <row r="299" spans="3:5" ht="15">
      <c r="C299" s="58" t="s">
        <v>230</v>
      </c>
      <c r="D299" s="59">
        <v>156877.43</v>
      </c>
      <c r="E299" s="59">
        <v>0.63</v>
      </c>
    </row>
    <row r="300" spans="3:5" ht="15">
      <c r="C300" s="58" t="s">
        <v>231</v>
      </c>
      <c r="D300" s="59">
        <v>10913</v>
      </c>
      <c r="E300" s="59">
        <v>0.04</v>
      </c>
    </row>
    <row r="301" spans="3:5" ht="15">
      <c r="C301" s="58" t="s">
        <v>232</v>
      </c>
      <c r="D301" s="59">
        <v>260846.5</v>
      </c>
      <c r="E301" s="59">
        <v>1.06</v>
      </c>
    </row>
    <row r="302" spans="3:5" ht="15">
      <c r="C302" s="58" t="s">
        <v>233</v>
      </c>
      <c r="D302" s="59">
        <v>619.47</v>
      </c>
      <c r="E302" s="59">
        <v>0</v>
      </c>
    </row>
    <row r="303" spans="3:5" ht="15">
      <c r="C303" s="58" t="s">
        <v>234</v>
      </c>
      <c r="D303" s="59">
        <v>17939.830000000002</v>
      </c>
      <c r="E303" s="59">
        <v>7.0000000000000007E-2</v>
      </c>
    </row>
    <row r="304" spans="3:5" ht="15">
      <c r="C304" s="58" t="s">
        <v>235</v>
      </c>
      <c r="D304" s="59">
        <v>194000</v>
      </c>
      <c r="E304" s="59">
        <v>0.78</v>
      </c>
    </row>
    <row r="305" spans="3:5" ht="15">
      <c r="C305" s="58" t="s">
        <v>236</v>
      </c>
      <c r="D305" s="59">
        <v>13700</v>
      </c>
      <c r="E305" s="59">
        <v>0.06</v>
      </c>
    </row>
    <row r="306" spans="3:5" ht="15">
      <c r="C306" s="58" t="s">
        <v>237</v>
      </c>
      <c r="D306" s="59">
        <v>10500</v>
      </c>
      <c r="E306" s="59">
        <v>0.04</v>
      </c>
    </row>
    <row r="307" spans="3:5" ht="15">
      <c r="C307" s="58" t="s">
        <v>238</v>
      </c>
      <c r="D307" s="59">
        <v>282244.34999999998</v>
      </c>
      <c r="E307" s="59">
        <v>1.1399999999999999</v>
      </c>
    </row>
    <row r="308" spans="3:5" ht="15">
      <c r="C308" s="58" t="s">
        <v>239</v>
      </c>
      <c r="D308" s="59">
        <v>97092</v>
      </c>
      <c r="E308" s="59">
        <v>0.39</v>
      </c>
    </row>
    <row r="309" spans="3:5" ht="15">
      <c r="C309" s="58" t="s">
        <v>240</v>
      </c>
      <c r="D309" s="59">
        <v>123621.32</v>
      </c>
      <c r="E309" s="59">
        <v>0.5</v>
      </c>
    </row>
    <row r="310" spans="3:5" ht="15">
      <c r="C310" s="58" t="s">
        <v>241</v>
      </c>
      <c r="D310" s="59">
        <v>74549.55</v>
      </c>
      <c r="E310" s="59">
        <v>0.3</v>
      </c>
    </row>
    <row r="311" spans="3:5" ht="15">
      <c r="C311" s="58" t="s">
        <v>242</v>
      </c>
      <c r="D311" s="59">
        <v>9604.2199999999993</v>
      </c>
      <c r="E311" s="59">
        <v>0.04</v>
      </c>
    </row>
    <row r="312" spans="3:5" ht="15">
      <c r="C312" s="58" t="s">
        <v>243</v>
      </c>
      <c r="D312" s="59">
        <v>380385.61</v>
      </c>
      <c r="E312" s="59">
        <v>1.54</v>
      </c>
    </row>
    <row r="313" spans="3:5" ht="15">
      <c r="C313" s="58" t="s">
        <v>244</v>
      </c>
      <c r="D313" s="59">
        <v>1624</v>
      </c>
      <c r="E313" s="59">
        <v>0.01</v>
      </c>
    </row>
    <row r="314" spans="3:5" ht="15">
      <c r="C314" s="58" t="s">
        <v>245</v>
      </c>
      <c r="D314" s="59">
        <v>53999.65</v>
      </c>
      <c r="E314" s="59">
        <v>0.22</v>
      </c>
    </row>
    <row r="315" spans="3:5" ht="15">
      <c r="C315" s="58" t="s">
        <v>246</v>
      </c>
      <c r="D315" s="59">
        <v>2146</v>
      </c>
      <c r="E315" s="59">
        <v>0.01</v>
      </c>
    </row>
    <row r="316" spans="3:5" ht="15">
      <c r="C316" s="58" t="s">
        <v>247</v>
      </c>
      <c r="D316" s="59">
        <v>313788.73</v>
      </c>
      <c r="E316" s="59">
        <v>1.27</v>
      </c>
    </row>
    <row r="317" spans="3:5" ht="15">
      <c r="C317" s="58" t="s">
        <v>248</v>
      </c>
      <c r="D317" s="59">
        <v>29000</v>
      </c>
      <c r="E317" s="59">
        <v>0.12</v>
      </c>
    </row>
    <row r="318" spans="3:5" ht="15">
      <c r="C318" s="58" t="s">
        <v>249</v>
      </c>
      <c r="D318" s="59">
        <v>1920.12</v>
      </c>
      <c r="E318" s="59">
        <v>0.01</v>
      </c>
    </row>
    <row r="319" spans="3:5" ht="15">
      <c r="C319" s="58" t="s">
        <v>250</v>
      </c>
      <c r="D319" s="59">
        <v>54886.46</v>
      </c>
      <c r="E319" s="59">
        <v>0.22</v>
      </c>
    </row>
    <row r="320" spans="3:5" ht="15">
      <c r="C320" s="58" t="s">
        <v>251</v>
      </c>
      <c r="D320" s="59">
        <v>44258.43</v>
      </c>
      <c r="E320" s="59">
        <v>0.18</v>
      </c>
    </row>
    <row r="321" spans="3:10" ht="15">
      <c r="C321" s="58" t="s">
        <v>252</v>
      </c>
      <c r="D321" s="59">
        <v>95153.97</v>
      </c>
      <c r="E321" s="59">
        <v>0.38</v>
      </c>
    </row>
    <row r="322" spans="3:10" ht="15">
      <c r="C322" s="58" t="s">
        <v>253</v>
      </c>
      <c r="D322" s="59">
        <v>1044</v>
      </c>
      <c r="E322" s="59">
        <v>0</v>
      </c>
    </row>
    <row r="323" spans="3:10" ht="15">
      <c r="C323" s="58" t="s">
        <v>254</v>
      </c>
      <c r="D323" s="59">
        <v>212369.68</v>
      </c>
      <c r="E323" s="59">
        <v>0.86</v>
      </c>
    </row>
    <row r="324" spans="3:10" ht="15">
      <c r="C324" s="58" t="s">
        <v>255</v>
      </c>
      <c r="D324" s="59">
        <v>2355024.9700000002</v>
      </c>
      <c r="E324" s="59">
        <v>9.5299999999999994</v>
      </c>
    </row>
    <row r="325" spans="3:10" ht="15">
      <c r="C325" s="58" t="s">
        <v>256</v>
      </c>
      <c r="D325" s="59">
        <v>3908</v>
      </c>
      <c r="E325" s="59">
        <v>0.02</v>
      </c>
    </row>
    <row r="326" spans="3:10" ht="15">
      <c r="C326" s="58" t="s">
        <v>257</v>
      </c>
      <c r="D326" s="59">
        <v>2173</v>
      </c>
      <c r="E326" s="59">
        <v>0.01</v>
      </c>
    </row>
    <row r="327" spans="3:10" ht="15">
      <c r="C327" s="58" t="s">
        <v>258</v>
      </c>
      <c r="D327" s="59">
        <v>173724</v>
      </c>
      <c r="E327" s="59">
        <v>0.7</v>
      </c>
    </row>
    <row r="328" spans="3:10" ht="15">
      <c r="C328" s="65" t="s">
        <v>259</v>
      </c>
      <c r="D328" s="78">
        <v>778702.53</v>
      </c>
      <c r="E328" s="78">
        <v>3.15</v>
      </c>
      <c r="J328" s="100"/>
    </row>
    <row r="329" spans="3:10" ht="15.75" customHeight="1">
      <c r="D329" s="79">
        <f>+D272</f>
        <v>24722752.839999989</v>
      </c>
      <c r="E329" s="101" t="s">
        <v>260</v>
      </c>
    </row>
    <row r="331" spans="3:10">
      <c r="C331" s="16" t="s">
        <v>261</v>
      </c>
    </row>
    <row r="333" spans="3:10" ht="28.5" customHeight="1">
      <c r="C333" s="91" t="s">
        <v>262</v>
      </c>
      <c r="D333" s="76" t="s">
        <v>46</v>
      </c>
      <c r="E333" s="24" t="s">
        <v>47</v>
      </c>
      <c r="F333" s="102" t="s">
        <v>9</v>
      </c>
      <c r="G333" s="69" t="s">
        <v>151</v>
      </c>
    </row>
    <row r="334" spans="3:10" ht="15">
      <c r="C334" s="58" t="s">
        <v>263</v>
      </c>
      <c r="D334" s="59">
        <v>758542</v>
      </c>
      <c r="E334" s="59">
        <v>758542</v>
      </c>
      <c r="F334" s="103"/>
      <c r="G334" s="104">
        <v>0</v>
      </c>
    </row>
    <row r="335" spans="3:10" ht="15">
      <c r="C335" s="58" t="s">
        <v>264</v>
      </c>
      <c r="D335" s="59">
        <v>-5563023.1100000003</v>
      </c>
      <c r="E335" s="59">
        <v>-273663</v>
      </c>
      <c r="F335" s="103">
        <v>5289360.1100000003</v>
      </c>
      <c r="G335" s="48"/>
    </row>
    <row r="336" spans="3:10" ht="15">
      <c r="C336" s="58" t="s">
        <v>265</v>
      </c>
      <c r="D336" s="59">
        <v>-10011414.33</v>
      </c>
      <c r="E336" s="59"/>
      <c r="F336" s="103">
        <v>10011414.33</v>
      </c>
      <c r="G336" s="48"/>
    </row>
    <row r="337" spans="3:7" ht="15">
      <c r="C337" s="58" t="s">
        <v>266</v>
      </c>
      <c r="D337" s="59">
        <v>-45957184.899999999</v>
      </c>
      <c r="E337" s="59">
        <v>-10058427.119999999</v>
      </c>
      <c r="F337" s="103">
        <v>35898757.780000001</v>
      </c>
      <c r="G337" s="48"/>
    </row>
    <row r="338" spans="3:7" ht="15">
      <c r="C338" s="58" t="s">
        <v>267</v>
      </c>
      <c r="D338" s="59">
        <v>-4709685</v>
      </c>
      <c r="E338" s="59"/>
      <c r="F338" s="103">
        <v>4709685</v>
      </c>
      <c r="G338" s="48"/>
    </row>
    <row r="339" spans="3:7" ht="15">
      <c r="C339" s="58" t="s">
        <v>268</v>
      </c>
      <c r="D339" s="59">
        <v>-9299419.7799999993</v>
      </c>
      <c r="E339" s="59"/>
      <c r="F339" s="103">
        <v>9299419.7799999993</v>
      </c>
      <c r="G339" s="48"/>
    </row>
    <row r="340" spans="3:7" ht="15">
      <c r="C340" s="58" t="s">
        <v>269</v>
      </c>
      <c r="D340" s="59">
        <v>-33525548.91</v>
      </c>
      <c r="E340" s="59"/>
      <c r="F340" s="103">
        <v>33525548.91</v>
      </c>
      <c r="G340" s="48"/>
    </row>
    <row r="341" spans="3:7" ht="15">
      <c r="C341" s="58" t="s">
        <v>270</v>
      </c>
      <c r="D341" s="59">
        <v>-42897793</v>
      </c>
      <c r="E341" s="59">
        <v>-47970413.020000003</v>
      </c>
      <c r="F341" s="103">
        <v>-5072620.0199999996</v>
      </c>
      <c r="G341" s="48"/>
    </row>
    <row r="342" spans="3:7" ht="15">
      <c r="C342" s="58" t="s">
        <v>271</v>
      </c>
      <c r="D342" s="59">
        <v>-119690372.61</v>
      </c>
      <c r="E342" s="59">
        <v>-201854743.19999999</v>
      </c>
      <c r="F342" s="103">
        <v>-82164370.590000004</v>
      </c>
      <c r="G342" s="48"/>
    </row>
    <row r="343" spans="3:7" ht="15">
      <c r="C343" s="58" t="s">
        <v>272</v>
      </c>
      <c r="D343" s="59"/>
      <c r="E343" s="59">
        <v>-4709685</v>
      </c>
      <c r="F343" s="60">
        <v>-4709685</v>
      </c>
      <c r="G343" s="48"/>
    </row>
    <row r="344" spans="3:7" ht="15">
      <c r="C344" s="58" t="s">
        <v>273</v>
      </c>
      <c r="D344" s="59">
        <v>-4299726.0199999996</v>
      </c>
      <c r="E344" s="59">
        <v>-13599145.800000001</v>
      </c>
      <c r="F344" s="60">
        <v>-9299419.7799999993</v>
      </c>
      <c r="G344" s="48"/>
    </row>
    <row r="345" spans="3:7" ht="15">
      <c r="C345" s="58" t="s">
        <v>274</v>
      </c>
      <c r="D345" s="59">
        <v>-1336854.3500000001</v>
      </c>
      <c r="E345" s="59">
        <v>-34862403.259999998</v>
      </c>
      <c r="F345" s="60">
        <v>-33525548.91</v>
      </c>
      <c r="G345" s="48"/>
    </row>
    <row r="346" spans="3:7" ht="15">
      <c r="C346" s="58" t="s">
        <v>275</v>
      </c>
      <c r="D346" s="59">
        <v>-20686201.850000001</v>
      </c>
      <c r="E346" s="59">
        <v>-20686201.850000001</v>
      </c>
      <c r="F346" s="60"/>
      <c r="G346" s="48"/>
    </row>
    <row r="347" spans="3:7" ht="15">
      <c r="C347" s="58" t="s">
        <v>276</v>
      </c>
      <c r="D347" s="59">
        <v>-35498000</v>
      </c>
      <c r="E347" s="59">
        <v>-35498000</v>
      </c>
      <c r="F347" s="60"/>
      <c r="G347" s="48"/>
    </row>
    <row r="348" spans="3:7" ht="15">
      <c r="C348" s="58" t="s">
        <v>277</v>
      </c>
      <c r="D348" s="59">
        <v>-1883287</v>
      </c>
      <c r="E348" s="59">
        <v>-7819524.1799999997</v>
      </c>
      <c r="F348" s="60">
        <v>-5936237.1799999997</v>
      </c>
      <c r="G348" s="48"/>
    </row>
    <row r="349" spans="3:7" ht="15">
      <c r="C349" s="58" t="s">
        <v>278</v>
      </c>
      <c r="D349" s="59">
        <v>-14399573.91</v>
      </c>
      <c r="E349" s="59">
        <v>-14399573.91</v>
      </c>
      <c r="F349" s="60"/>
      <c r="G349" s="48"/>
    </row>
    <row r="350" spans="3:7" ht="15">
      <c r="C350" s="58" t="s">
        <v>279</v>
      </c>
      <c r="D350" s="59">
        <v>11739962.789999999</v>
      </c>
      <c r="E350" s="59">
        <v>11739962.789999999</v>
      </c>
      <c r="F350" s="60">
        <v>0</v>
      </c>
      <c r="G350" s="48"/>
    </row>
    <row r="351" spans="3:7" ht="15">
      <c r="C351" s="58" t="s">
        <v>280</v>
      </c>
      <c r="D351" s="59">
        <v>-6143321.2400000002</v>
      </c>
      <c r="E351" s="59">
        <v>-6143321.2400000002</v>
      </c>
      <c r="F351" s="60">
        <v>0</v>
      </c>
      <c r="G351" s="48"/>
    </row>
    <row r="352" spans="3:7" ht="15">
      <c r="C352" s="31" t="s">
        <v>281</v>
      </c>
      <c r="D352" s="60">
        <f>SUM(D334:D351)</f>
        <v>-343402901.22000003</v>
      </c>
      <c r="E352" s="60">
        <f>SUM(E334:E351)</f>
        <v>-385376596.79000002</v>
      </c>
      <c r="F352" s="60">
        <f>SUM(F334:F351)</f>
        <v>-41973695.57</v>
      </c>
      <c r="G352" s="48"/>
    </row>
    <row r="353" spans="3:11" ht="19.5" customHeight="1">
      <c r="D353" s="33">
        <f>+D352</f>
        <v>-343402901.22000003</v>
      </c>
      <c r="E353" s="33">
        <f>+E352</f>
        <v>-385376596.79000002</v>
      </c>
      <c r="F353" s="33">
        <f>+F352</f>
        <v>-41973695.57</v>
      </c>
      <c r="G353" s="105"/>
      <c r="K353" s="100"/>
    </row>
    <row r="354" spans="3:11">
      <c r="D354" s="106"/>
      <c r="E354" s="106"/>
      <c r="J354" s="100"/>
    </row>
    <row r="355" spans="3:11">
      <c r="C355" s="107"/>
      <c r="D355" s="107"/>
      <c r="E355" s="107"/>
      <c r="F355" s="107"/>
    </row>
    <row r="356" spans="3:11" ht="27" customHeight="1">
      <c r="C356" s="91" t="s">
        <v>282</v>
      </c>
      <c r="D356" s="76" t="s">
        <v>46</v>
      </c>
      <c r="E356" s="24" t="s">
        <v>47</v>
      </c>
      <c r="F356" s="102" t="s">
        <v>283</v>
      </c>
    </row>
    <row r="357" spans="3:11" ht="15">
      <c r="C357" s="58" t="s">
        <v>284</v>
      </c>
      <c r="D357" s="59">
        <v>13004274.93</v>
      </c>
      <c r="E357" s="59">
        <v>-15141054.48</v>
      </c>
      <c r="F357" s="59">
        <v>-28145329.41</v>
      </c>
      <c r="G357" s="108"/>
      <c r="H357" s="21"/>
    </row>
    <row r="358" spans="3:11" ht="15">
      <c r="C358" s="58" t="s">
        <v>285</v>
      </c>
      <c r="D358" s="59">
        <v>2218782.21</v>
      </c>
      <c r="E358" s="59">
        <v>2218782.21</v>
      </c>
      <c r="F358" s="59"/>
      <c r="G358" s="108"/>
      <c r="H358" s="21"/>
    </row>
    <row r="359" spans="3:11" ht="15">
      <c r="C359" s="58" t="s">
        <v>286</v>
      </c>
      <c r="D359" s="59">
        <v>-1283409.3600000001</v>
      </c>
      <c r="E359" s="59">
        <v>-1283409.3600000001</v>
      </c>
      <c r="F359" s="59"/>
      <c r="G359" s="108"/>
      <c r="H359" s="21"/>
    </row>
    <row r="360" spans="3:11" ht="15">
      <c r="C360" s="58" t="s">
        <v>287</v>
      </c>
      <c r="D360" s="59">
        <v>4782923.5999999996</v>
      </c>
      <c r="E360" s="59">
        <v>4782923.5999999996</v>
      </c>
      <c r="F360" s="59"/>
      <c r="G360" s="108"/>
      <c r="H360" s="21"/>
    </row>
    <row r="361" spans="3:11" ht="15">
      <c r="C361" s="58" t="s">
        <v>288</v>
      </c>
      <c r="D361" s="59">
        <v>13065355.58</v>
      </c>
      <c r="E361" s="59">
        <v>13065355.58</v>
      </c>
      <c r="F361" s="59"/>
      <c r="G361" s="108"/>
      <c r="H361" s="21"/>
    </row>
    <row r="362" spans="3:11" ht="15">
      <c r="C362" s="58" t="s">
        <v>289</v>
      </c>
      <c r="D362" s="59">
        <v>12662592.15</v>
      </c>
      <c r="E362" s="59">
        <v>12662592.15</v>
      </c>
      <c r="F362" s="59"/>
      <c r="G362" s="108"/>
      <c r="H362" s="21"/>
    </row>
    <row r="363" spans="3:11" ht="15">
      <c r="C363" s="58" t="s">
        <v>290</v>
      </c>
      <c r="D363" s="59">
        <v>22267687.530000001</v>
      </c>
      <c r="E363" s="59">
        <v>22267687.530000001</v>
      </c>
      <c r="F363" s="59"/>
      <c r="G363" s="108"/>
      <c r="H363" s="21"/>
    </row>
    <row r="364" spans="3:11" ht="15">
      <c r="C364" s="58" t="s">
        <v>291</v>
      </c>
      <c r="D364" s="59">
        <v>20788247.489999998</v>
      </c>
      <c r="E364" s="59">
        <v>20788247.489999998</v>
      </c>
      <c r="F364" s="59"/>
      <c r="G364" s="108"/>
      <c r="H364" s="21"/>
    </row>
    <row r="365" spans="3:11" ht="15">
      <c r="C365" s="58" t="s">
        <v>292</v>
      </c>
      <c r="D365" s="59">
        <v>23875051.579999998</v>
      </c>
      <c r="E365" s="59">
        <v>23875051.579999998</v>
      </c>
      <c r="F365" s="59"/>
      <c r="G365" s="108"/>
      <c r="H365" s="21"/>
    </row>
    <row r="366" spans="3:11" ht="15">
      <c r="C366" s="58" t="s">
        <v>293</v>
      </c>
      <c r="D366" s="59">
        <v>43886008.990000002</v>
      </c>
      <c r="E366" s="59">
        <v>43886008.990000002</v>
      </c>
      <c r="F366" s="59"/>
      <c r="G366" s="108"/>
      <c r="H366" s="21"/>
    </row>
    <row r="367" spans="3:11" ht="15">
      <c r="C367" s="58" t="s">
        <v>294</v>
      </c>
      <c r="D367" s="59">
        <v>6693463.4699999997</v>
      </c>
      <c r="E367" s="59">
        <v>6693463.4699999997</v>
      </c>
      <c r="F367" s="59"/>
      <c r="G367" s="108"/>
      <c r="H367" s="21"/>
    </row>
    <row r="368" spans="3:11" ht="15">
      <c r="C368" s="58" t="s">
        <v>295</v>
      </c>
      <c r="D368" s="59">
        <v>13243543.93</v>
      </c>
      <c r="E368" s="59">
        <v>44885149.380000003</v>
      </c>
      <c r="F368" s="59">
        <v>31641605.449999999</v>
      </c>
      <c r="G368" s="108"/>
      <c r="H368" s="21"/>
    </row>
    <row r="369" spans="3:11" ht="15">
      <c r="C369" s="58" t="s">
        <v>296</v>
      </c>
      <c r="D369" s="59">
        <v>10106453.18</v>
      </c>
      <c r="E369" s="59">
        <v>10222301.68</v>
      </c>
      <c r="F369" s="59">
        <v>115848.5</v>
      </c>
      <c r="G369" s="108"/>
      <c r="H369" s="21"/>
    </row>
    <row r="370" spans="3:11" ht="15">
      <c r="C370" s="58" t="s">
        <v>297</v>
      </c>
      <c r="D370" s="59"/>
      <c r="E370" s="59">
        <v>16128002</v>
      </c>
      <c r="F370" s="59">
        <v>16128002</v>
      </c>
      <c r="G370" s="108"/>
      <c r="H370" s="21"/>
    </row>
    <row r="371" spans="3:11" ht="15">
      <c r="C371" s="58" t="s">
        <v>298</v>
      </c>
      <c r="D371" s="59">
        <v>-2600492.12</v>
      </c>
      <c r="E371" s="59">
        <v>-3151492.64</v>
      </c>
      <c r="F371" s="59">
        <v>-551000.52</v>
      </c>
      <c r="G371" s="108"/>
      <c r="H371" s="21"/>
    </row>
    <row r="372" spans="3:11" ht="15">
      <c r="C372" s="58" t="s">
        <v>299</v>
      </c>
      <c r="D372" s="59">
        <v>-47974741.990000002</v>
      </c>
      <c r="E372" s="59">
        <v>-48231388.530000001</v>
      </c>
      <c r="F372" s="59">
        <v>-256646.54</v>
      </c>
      <c r="G372" s="108"/>
      <c r="H372" s="21"/>
    </row>
    <row r="373" spans="3:11" ht="15">
      <c r="C373" s="58" t="s">
        <v>300</v>
      </c>
      <c r="D373" s="59">
        <v>-365682.62</v>
      </c>
      <c r="E373" s="59">
        <v>-365682.62</v>
      </c>
      <c r="F373" s="59"/>
      <c r="G373" s="108"/>
      <c r="H373" s="21"/>
    </row>
    <row r="374" spans="3:11" ht="15">
      <c r="C374" s="58" t="s">
        <v>301</v>
      </c>
      <c r="D374" s="59">
        <v>-12386351.48</v>
      </c>
      <c r="E374" s="59">
        <v>-12386351.48</v>
      </c>
      <c r="F374" s="59"/>
      <c r="G374" s="108"/>
      <c r="H374" s="21"/>
    </row>
    <row r="375" spans="3:11" ht="15">
      <c r="C375" s="58" t="s">
        <v>302</v>
      </c>
      <c r="D375" s="59">
        <v>-58691617.689999998</v>
      </c>
      <c r="E375" s="59">
        <v>-58691617.689999998</v>
      </c>
      <c r="F375" s="59"/>
      <c r="H375" s="21"/>
      <c r="K375" s="100"/>
    </row>
    <row r="376" spans="3:11" ht="15">
      <c r="C376" s="58" t="s">
        <v>303</v>
      </c>
      <c r="D376" s="59">
        <v>-2081918.5</v>
      </c>
      <c r="E376" s="59">
        <v>-2081918.5</v>
      </c>
      <c r="F376" s="59"/>
      <c r="J376" s="100"/>
      <c r="K376" s="100"/>
    </row>
    <row r="377" spans="3:11" ht="15">
      <c r="C377" s="58" t="s">
        <v>304</v>
      </c>
      <c r="D377" s="59"/>
      <c r="E377" s="59">
        <v>-2017870.34</v>
      </c>
      <c r="F377" s="59">
        <v>-2017870.34</v>
      </c>
      <c r="J377" s="100"/>
      <c r="K377" s="100"/>
    </row>
    <row r="378" spans="3:11" ht="15">
      <c r="C378" s="58" t="s">
        <v>305</v>
      </c>
      <c r="D378" s="59"/>
      <c r="E378" s="59">
        <v>-104008.5</v>
      </c>
      <c r="F378" s="59">
        <v>-104008.5</v>
      </c>
      <c r="J378" s="100"/>
      <c r="K378" s="100"/>
    </row>
    <row r="379" spans="3:11" ht="15">
      <c r="C379" s="58" t="s">
        <v>306</v>
      </c>
      <c r="D379" s="59"/>
      <c r="E379" s="59">
        <v>-72003.38</v>
      </c>
      <c r="F379" s="59">
        <v>-72003.38</v>
      </c>
      <c r="J379" s="100"/>
      <c r="K379" s="100"/>
    </row>
    <row r="380" spans="3:11" ht="15">
      <c r="C380" s="58" t="s">
        <v>307</v>
      </c>
      <c r="D380" s="59">
        <v>48205895.950000003</v>
      </c>
      <c r="E380" s="59">
        <v>93089822.620000005</v>
      </c>
      <c r="F380" s="59">
        <v>44883926.670000002</v>
      </c>
      <c r="J380" s="100"/>
      <c r="K380" s="100"/>
    </row>
    <row r="381" spans="3:11">
      <c r="C381" s="31" t="s">
        <v>308</v>
      </c>
      <c r="D381" s="32">
        <f>+D357+D380</f>
        <v>61210170.880000003</v>
      </c>
      <c r="E381" s="32">
        <f>+E357+E380</f>
        <v>77948768.140000001</v>
      </c>
      <c r="F381" s="32">
        <f>+F357+F380</f>
        <v>16738597.260000002</v>
      </c>
      <c r="I381" s="100"/>
      <c r="J381" s="100"/>
    </row>
    <row r="382" spans="3:11" ht="20.25" customHeight="1">
      <c r="D382" s="33">
        <f>+D381</f>
        <v>61210170.880000003</v>
      </c>
      <c r="E382" s="33">
        <f>+E381</f>
        <v>77948768.140000001</v>
      </c>
      <c r="F382" s="33">
        <f>+F381</f>
        <v>16738597.260000002</v>
      </c>
      <c r="K382" s="100"/>
    </row>
    <row r="383" spans="3:11">
      <c r="K383" s="100"/>
    </row>
    <row r="384" spans="3:11">
      <c r="C384" s="16" t="s">
        <v>309</v>
      </c>
    </row>
    <row r="386" spans="3:6" ht="30.75" customHeight="1">
      <c r="C386" s="91" t="s">
        <v>310</v>
      </c>
      <c r="D386" s="76" t="s">
        <v>46</v>
      </c>
      <c r="E386" s="24" t="s">
        <v>47</v>
      </c>
      <c r="F386" s="24" t="s">
        <v>311</v>
      </c>
    </row>
    <row r="387" spans="3:6" ht="15">
      <c r="C387" s="58" t="s">
        <v>312</v>
      </c>
      <c r="D387" s="59">
        <v>4563711</v>
      </c>
      <c r="E387" s="59">
        <v>54902.81</v>
      </c>
      <c r="F387" s="59">
        <v>-4508808.0999999996</v>
      </c>
    </row>
    <row r="388" spans="3:6" ht="15">
      <c r="C388" s="58" t="s">
        <v>313</v>
      </c>
      <c r="D388" s="59">
        <v>1166718.1499999999</v>
      </c>
      <c r="E388" s="59">
        <v>35198.06</v>
      </c>
      <c r="F388" s="59">
        <v>-1131520</v>
      </c>
    </row>
    <row r="389" spans="3:6" ht="15">
      <c r="C389" s="58" t="s">
        <v>314</v>
      </c>
      <c r="D389" s="59">
        <v>215672.77</v>
      </c>
      <c r="E389" s="59">
        <v>143669.39000000001</v>
      </c>
      <c r="F389" s="59">
        <v>-72003.3</v>
      </c>
    </row>
    <row r="390" spans="3:6" ht="15">
      <c r="C390" s="58" t="s">
        <v>315</v>
      </c>
      <c r="D390" s="59">
        <v>181565.64</v>
      </c>
      <c r="E390" s="59">
        <v>181565.64</v>
      </c>
      <c r="F390" s="59"/>
    </row>
    <row r="391" spans="3:6" ht="15">
      <c r="C391" s="58" t="s">
        <v>316</v>
      </c>
      <c r="D391" s="59">
        <v>644.94000000000005</v>
      </c>
      <c r="E391" s="59"/>
      <c r="F391" s="59">
        <v>-644.9</v>
      </c>
    </row>
    <row r="392" spans="3:6" ht="15">
      <c r="C392" s="58" t="s">
        <v>317</v>
      </c>
      <c r="D392" s="59">
        <v>82431.460000000006</v>
      </c>
      <c r="E392" s="59">
        <v>601677.11</v>
      </c>
      <c r="F392" s="59">
        <v>519245.6</v>
      </c>
    </row>
    <row r="393" spans="3:6" ht="15">
      <c r="C393" s="58" t="s">
        <v>318</v>
      </c>
      <c r="D393" s="59">
        <v>1094458.76</v>
      </c>
      <c r="E393" s="59">
        <v>26087.02</v>
      </c>
      <c r="F393" s="59">
        <v>-1068371.7</v>
      </c>
    </row>
    <row r="394" spans="3:6" ht="15">
      <c r="C394" s="58" t="s">
        <v>319</v>
      </c>
      <c r="D394" s="59">
        <v>21000</v>
      </c>
      <c r="E394" s="59">
        <v>12000</v>
      </c>
      <c r="F394" s="59">
        <v>-9000</v>
      </c>
    </row>
    <row r="395" spans="3:6" ht="15">
      <c r="C395" s="58" t="s">
        <v>320</v>
      </c>
      <c r="D395" s="59"/>
      <c r="E395" s="59">
        <v>2790460.46</v>
      </c>
      <c r="F395" s="59">
        <v>2790460.4</v>
      </c>
    </row>
    <row r="396" spans="3:6" ht="15">
      <c r="C396" s="58" t="s">
        <v>321</v>
      </c>
      <c r="D396" s="59"/>
      <c r="E396" s="59">
        <v>9122690.6600000001</v>
      </c>
      <c r="F396" s="59">
        <v>9122690.5999999996</v>
      </c>
    </row>
    <row r="397" spans="3:6" ht="15">
      <c r="C397" s="58" t="s">
        <v>322</v>
      </c>
      <c r="D397" s="59">
        <v>220684.24</v>
      </c>
      <c r="E397" s="59">
        <v>176172.71</v>
      </c>
      <c r="F397" s="59">
        <v>-44511.5</v>
      </c>
    </row>
    <row r="398" spans="3:6" ht="15">
      <c r="C398" s="58" t="s">
        <v>323</v>
      </c>
      <c r="D398" s="59">
        <v>2606363.11</v>
      </c>
      <c r="E398" s="59">
        <v>36201.72</v>
      </c>
      <c r="F398" s="59">
        <v>-2570161.2999999998</v>
      </c>
    </row>
    <row r="399" spans="3:6" ht="15">
      <c r="C399" s="58" t="s">
        <v>324</v>
      </c>
      <c r="D399" s="109">
        <v>236590.89</v>
      </c>
      <c r="E399" s="59">
        <v>1628188.01</v>
      </c>
      <c r="F399" s="59">
        <v>1391597.1</v>
      </c>
    </row>
    <row r="400" spans="3:6" ht="15">
      <c r="C400" s="58" t="s">
        <v>325</v>
      </c>
      <c r="D400" s="109">
        <v>595442.26</v>
      </c>
      <c r="E400" s="59">
        <v>595442.26</v>
      </c>
      <c r="F400" s="59"/>
    </row>
    <row r="401" spans="3:6" ht="15">
      <c r="C401" s="58" t="s">
        <v>326</v>
      </c>
      <c r="D401" s="109"/>
      <c r="E401" s="59">
        <v>7571386</v>
      </c>
      <c r="F401" s="59">
        <v>7571386</v>
      </c>
    </row>
    <row r="402" spans="3:6" ht="15">
      <c r="C402" s="58" t="s">
        <v>327</v>
      </c>
      <c r="D402" s="109">
        <v>302045.32</v>
      </c>
      <c r="E402" s="59">
        <v>302045.32</v>
      </c>
      <c r="F402" s="59"/>
    </row>
    <row r="403" spans="3:6" ht="15">
      <c r="C403" s="58" t="s">
        <v>328</v>
      </c>
      <c r="D403" s="59">
        <v>2325.59</v>
      </c>
      <c r="E403" s="59"/>
      <c r="F403" s="59">
        <v>-2325.5</v>
      </c>
    </row>
    <row r="404" spans="3:6" ht="15">
      <c r="C404" s="58" t="s">
        <v>329</v>
      </c>
      <c r="D404" s="59">
        <v>415339.18</v>
      </c>
      <c r="E404" s="59">
        <v>15132.11</v>
      </c>
      <c r="F404" s="59">
        <v>-400207</v>
      </c>
    </row>
    <row r="405" spans="3:6" ht="15">
      <c r="C405" s="58" t="s">
        <v>330</v>
      </c>
      <c r="D405" s="59">
        <v>7529527.9800000004</v>
      </c>
      <c r="E405" s="59">
        <v>7346028.7000000002</v>
      </c>
      <c r="F405" s="59">
        <v>-183499.2</v>
      </c>
    </row>
    <row r="406" spans="3:6" ht="15">
      <c r="C406" s="58" t="s">
        <v>331</v>
      </c>
      <c r="D406" s="59">
        <v>84765.43</v>
      </c>
      <c r="E406" s="59">
        <v>84846.31</v>
      </c>
      <c r="F406" s="59">
        <v>80.8</v>
      </c>
    </row>
    <row r="407" spans="3:6" ht="15">
      <c r="C407" s="58" t="s">
        <v>332</v>
      </c>
      <c r="D407" s="59">
        <v>440273.87</v>
      </c>
      <c r="E407" s="59">
        <v>614434.92000000004</v>
      </c>
      <c r="F407" s="59">
        <v>174161</v>
      </c>
    </row>
    <row r="408" spans="3:6" ht="15">
      <c r="C408" s="58" t="s">
        <v>333</v>
      </c>
      <c r="D408" s="59">
        <v>33079.78</v>
      </c>
      <c r="E408" s="59">
        <v>231.61</v>
      </c>
      <c r="F408" s="59">
        <v>-32848.1</v>
      </c>
    </row>
    <row r="409" spans="3:6" ht="15">
      <c r="C409" s="58" t="s">
        <v>334</v>
      </c>
      <c r="D409" s="59">
        <v>1987445.64</v>
      </c>
      <c r="E409" s="59"/>
      <c r="F409" s="59">
        <v>-1987445.6</v>
      </c>
    </row>
    <row r="410" spans="3:6" ht="15">
      <c r="C410" s="58" t="s">
        <v>335</v>
      </c>
      <c r="D410" s="59">
        <v>728.33</v>
      </c>
      <c r="E410" s="59"/>
      <c r="F410" s="59">
        <v>-728.3</v>
      </c>
    </row>
    <row r="411" spans="3:6" ht="15">
      <c r="C411" s="58" t="s">
        <v>336</v>
      </c>
      <c r="D411" s="59"/>
      <c r="E411" s="59">
        <v>191275.5</v>
      </c>
      <c r="F411" s="59">
        <v>191275.5</v>
      </c>
    </row>
    <row r="412" spans="3:6" ht="15">
      <c r="C412" s="65" t="s">
        <v>337</v>
      </c>
      <c r="D412" s="59">
        <f>SUM(D387:D411)</f>
        <v>21780814.34</v>
      </c>
      <c r="E412" s="59">
        <f>SUM(E387:E411)</f>
        <v>31529636.32</v>
      </c>
      <c r="F412" s="59">
        <f>SUM(F387:F411)</f>
        <v>9748822.5000000019</v>
      </c>
    </row>
    <row r="413" spans="3:6" ht="21.75" customHeight="1">
      <c r="D413" s="33">
        <f>+D412</f>
        <v>21780814.34</v>
      </c>
      <c r="E413" s="33">
        <f>+E412</f>
        <v>31529636.32</v>
      </c>
      <c r="F413" s="33">
        <f>+F412</f>
        <v>9748822.5000000019</v>
      </c>
    </row>
    <row r="416" spans="3:6" ht="24" customHeight="1">
      <c r="C416" s="91" t="s">
        <v>338</v>
      </c>
      <c r="D416" s="76" t="s">
        <v>311</v>
      </c>
      <c r="E416" s="24" t="s">
        <v>339</v>
      </c>
    </row>
    <row r="417" spans="3:11">
      <c r="C417" s="25" t="s">
        <v>340</v>
      </c>
      <c r="D417" s="104"/>
      <c r="E417" s="26"/>
    </row>
    <row r="418" spans="3:11">
      <c r="C418" s="27"/>
      <c r="D418" s="48"/>
      <c r="E418" s="28"/>
    </row>
    <row r="419" spans="3:11">
      <c r="C419" s="27" t="s">
        <v>341</v>
      </c>
      <c r="D419" s="110">
        <f>+D420</f>
        <v>0</v>
      </c>
      <c r="E419" s="28"/>
    </row>
    <row r="420" spans="3:11" ht="15">
      <c r="C420" s="111" t="s">
        <v>342</v>
      </c>
      <c r="D420" s="30">
        <v>0</v>
      </c>
      <c r="E420" s="28"/>
    </row>
    <row r="421" spans="3:11">
      <c r="C421" s="27" t="s">
        <v>62</v>
      </c>
      <c r="D421" s="110">
        <f>SUM(D422:D426)</f>
        <v>32839.99</v>
      </c>
      <c r="E421" s="28"/>
    </row>
    <row r="422" spans="3:11" ht="15">
      <c r="C422" s="111" t="s">
        <v>343</v>
      </c>
      <c r="D422" s="30">
        <v>0</v>
      </c>
      <c r="E422" s="28"/>
    </row>
    <row r="423" spans="3:11" ht="15">
      <c r="C423" s="111" t="s">
        <v>344</v>
      </c>
      <c r="D423" s="30">
        <v>32839.99</v>
      </c>
      <c r="E423" s="28"/>
    </row>
    <row r="424" spans="3:11" ht="15">
      <c r="C424" s="111" t="s">
        <v>345</v>
      </c>
      <c r="D424" s="30">
        <v>0</v>
      </c>
      <c r="E424" s="28"/>
      <c r="K424" s="100"/>
    </row>
    <row r="425" spans="3:11" ht="15">
      <c r="C425" s="111" t="s">
        <v>346</v>
      </c>
      <c r="D425" s="30">
        <v>0</v>
      </c>
      <c r="E425" s="28"/>
    </row>
    <row r="426" spans="3:11" ht="15">
      <c r="C426" s="111" t="s">
        <v>347</v>
      </c>
      <c r="D426" s="30">
        <v>0</v>
      </c>
      <c r="E426" s="28"/>
    </row>
    <row r="427" spans="3:11" ht="15">
      <c r="C427" s="31" t="s">
        <v>123</v>
      </c>
      <c r="D427" s="30"/>
      <c r="E427" s="28"/>
      <c r="F427" s="21"/>
      <c r="G427" s="21"/>
    </row>
    <row r="428" spans="3:11" ht="18" customHeight="1">
      <c r="D428" s="33">
        <f>+D419+D421</f>
        <v>32839.99</v>
      </c>
      <c r="E428" s="24"/>
      <c r="F428" s="21"/>
      <c r="G428" s="21"/>
      <c r="K428" s="100"/>
    </row>
    <row r="429" spans="3:11">
      <c r="F429" s="21"/>
      <c r="G429" s="21"/>
    </row>
    <row r="430" spans="3:11">
      <c r="F430" s="21"/>
      <c r="G430" s="21"/>
    </row>
    <row r="431" spans="3:11">
      <c r="F431" s="21"/>
      <c r="G431" s="21"/>
    </row>
    <row r="432" spans="3:11" ht="15">
      <c r="C432" s="112" t="s">
        <v>348</v>
      </c>
      <c r="D432" s="113" t="s">
        <v>46</v>
      </c>
      <c r="E432" s="113" t="s">
        <v>47</v>
      </c>
      <c r="F432" s="113" t="s">
        <v>311</v>
      </c>
      <c r="G432" s="21"/>
    </row>
    <row r="433" spans="2:11" ht="15">
      <c r="C433" s="97" t="s">
        <v>349</v>
      </c>
      <c r="D433" s="114">
        <v>0</v>
      </c>
      <c r="E433" s="30">
        <v>281723.03000000003</v>
      </c>
      <c r="F433" s="30">
        <v>281723.03000000003</v>
      </c>
      <c r="G433" s="21"/>
    </row>
    <row r="434" spans="2:11" ht="15">
      <c r="C434" s="97" t="s">
        <v>350</v>
      </c>
      <c r="D434" s="114">
        <v>0</v>
      </c>
      <c r="E434" s="30">
        <v>-281723.03000000003</v>
      </c>
      <c r="F434" s="30">
        <v>-281723.03000000003</v>
      </c>
      <c r="G434" s="21"/>
    </row>
    <row r="435" spans="2:11">
      <c r="C435" s="115" t="s">
        <v>351</v>
      </c>
      <c r="D435" s="116">
        <v>0</v>
      </c>
      <c r="E435" s="117">
        <v>0</v>
      </c>
      <c r="F435" s="117">
        <v>0</v>
      </c>
      <c r="G435" s="21"/>
    </row>
    <row r="436" spans="2:11">
      <c r="F436" s="21"/>
      <c r="G436" s="21"/>
    </row>
    <row r="437" spans="2:11">
      <c r="F437" s="21"/>
      <c r="G437" s="21"/>
    </row>
    <row r="438" spans="2:11">
      <c r="F438" s="21"/>
      <c r="G438" s="21"/>
      <c r="K438" s="100"/>
    </row>
    <row r="439" spans="2:11" ht="15">
      <c r="C439" t="s">
        <v>352</v>
      </c>
      <c r="D439" s="91" t="s">
        <v>353</v>
      </c>
      <c r="F439" s="21"/>
      <c r="G439" s="21"/>
      <c r="J439" s="100"/>
      <c r="K439" s="100"/>
    </row>
    <row r="440" spans="2:11">
      <c r="D440" s="94"/>
      <c r="F440" s="21"/>
      <c r="G440" s="21"/>
    </row>
    <row r="441" spans="2:11">
      <c r="D441" s="94"/>
      <c r="F441" s="21"/>
      <c r="G441" s="21"/>
    </row>
    <row r="442" spans="2:11">
      <c r="C442" s="91" t="s">
        <v>354</v>
      </c>
      <c r="D442" s="91"/>
      <c r="E442" s="118"/>
      <c r="F442" s="21"/>
      <c r="G442" s="21"/>
    </row>
    <row r="443" spans="2:11">
      <c r="C443" s="119"/>
      <c r="D443" s="119"/>
      <c r="E443" s="120"/>
      <c r="F443" s="21"/>
      <c r="G443" s="21"/>
    </row>
    <row r="444" spans="2:11">
      <c r="B444" s="102" t="s">
        <v>355</v>
      </c>
      <c r="C444" s="102" t="s">
        <v>356</v>
      </c>
      <c r="D444" s="102" t="s">
        <v>46</v>
      </c>
      <c r="E444" s="102" t="s">
        <v>47</v>
      </c>
      <c r="F444" s="21"/>
      <c r="G444" s="21"/>
    </row>
    <row r="445" spans="2:11">
      <c r="B445" s="121">
        <v>5500</v>
      </c>
      <c r="C445" s="122" t="s">
        <v>357</v>
      </c>
      <c r="D445" s="123">
        <f>+D446+D468</f>
        <v>7146861.6600000001</v>
      </c>
      <c r="E445" s="123">
        <f>+E446+E468</f>
        <v>7146861.6600000001</v>
      </c>
      <c r="F445" s="21"/>
      <c r="G445" s="21"/>
    </row>
    <row r="446" spans="2:11">
      <c r="B446" s="124">
        <v>5510</v>
      </c>
      <c r="C446" s="125" t="s">
        <v>358</v>
      </c>
      <c r="D446" s="123">
        <v>7146866.7999999998</v>
      </c>
      <c r="E446" s="123">
        <v>7146866.7999999998</v>
      </c>
      <c r="F446" s="21"/>
      <c r="G446" s="21"/>
    </row>
    <row r="447" spans="2:11">
      <c r="B447" s="124">
        <v>5511</v>
      </c>
      <c r="C447" s="125" t="s">
        <v>359</v>
      </c>
      <c r="D447" s="123">
        <v>0</v>
      </c>
      <c r="E447" s="126">
        <v>0</v>
      </c>
      <c r="F447" s="21"/>
      <c r="G447" s="21"/>
    </row>
    <row r="448" spans="2:11">
      <c r="B448" s="124">
        <v>5512</v>
      </c>
      <c r="C448" s="125" t="s">
        <v>360</v>
      </c>
      <c r="D448" s="123">
        <v>0</v>
      </c>
      <c r="E448" s="126">
        <v>0</v>
      </c>
      <c r="F448" s="21"/>
      <c r="G448" s="21"/>
    </row>
    <row r="449" spans="2:7">
      <c r="B449" s="124">
        <v>5513</v>
      </c>
      <c r="C449" s="125" t="s">
        <v>361</v>
      </c>
      <c r="D449" s="123">
        <v>0</v>
      </c>
      <c r="E449" s="126">
        <v>0</v>
      </c>
      <c r="F449" s="21"/>
      <c r="G449" s="21"/>
    </row>
    <row r="450" spans="2:7">
      <c r="B450" s="124">
        <v>5514</v>
      </c>
      <c r="C450" s="125" t="s">
        <v>362</v>
      </c>
      <c r="D450" s="123">
        <v>0</v>
      </c>
      <c r="E450" s="126">
        <v>0</v>
      </c>
      <c r="F450" s="21"/>
      <c r="G450" s="21"/>
    </row>
    <row r="451" spans="2:7">
      <c r="B451" s="124">
        <v>5515</v>
      </c>
      <c r="C451" s="125" t="s">
        <v>363</v>
      </c>
      <c r="D451" s="123">
        <v>7111617.7999999998</v>
      </c>
      <c r="E451" s="126">
        <v>7111617.7999999998</v>
      </c>
      <c r="F451" s="21"/>
      <c r="G451" s="21"/>
    </row>
    <row r="452" spans="2:7">
      <c r="B452" s="124">
        <v>5516</v>
      </c>
      <c r="C452" s="125" t="s">
        <v>364</v>
      </c>
      <c r="D452" s="123">
        <v>0</v>
      </c>
      <c r="E452" s="126">
        <v>0</v>
      </c>
      <c r="F452" s="21"/>
      <c r="G452" s="21"/>
    </row>
    <row r="453" spans="2:7">
      <c r="B453" s="124">
        <v>5517</v>
      </c>
      <c r="C453" s="125" t="s">
        <v>365</v>
      </c>
      <c r="D453" s="123">
        <v>0</v>
      </c>
      <c r="E453" s="126">
        <v>0</v>
      </c>
      <c r="F453" s="21"/>
      <c r="G453" s="21"/>
    </row>
    <row r="454" spans="2:7">
      <c r="B454" s="124">
        <v>5518</v>
      </c>
      <c r="C454" s="125" t="s">
        <v>366</v>
      </c>
      <c r="D454" s="123">
        <v>35249</v>
      </c>
      <c r="E454" s="126">
        <v>35249</v>
      </c>
      <c r="F454" s="21"/>
      <c r="G454" s="21"/>
    </row>
    <row r="455" spans="2:7">
      <c r="B455" s="124">
        <v>5520</v>
      </c>
      <c r="C455" s="125" t="s">
        <v>367</v>
      </c>
      <c r="D455" s="123">
        <v>0</v>
      </c>
      <c r="E455" s="123">
        <v>0</v>
      </c>
      <c r="F455" s="21"/>
      <c r="G455" s="21"/>
    </row>
    <row r="456" spans="2:7">
      <c r="B456" s="124">
        <v>5521</v>
      </c>
      <c r="C456" s="125" t="s">
        <v>368</v>
      </c>
      <c r="D456" s="123">
        <v>0</v>
      </c>
      <c r="E456" s="126">
        <v>0</v>
      </c>
      <c r="F456" s="21"/>
      <c r="G456" s="21"/>
    </row>
    <row r="457" spans="2:7">
      <c r="B457" s="124">
        <v>5522</v>
      </c>
      <c r="C457" s="125" t="s">
        <v>369</v>
      </c>
      <c r="D457" s="123">
        <v>0</v>
      </c>
      <c r="E457" s="126">
        <v>0</v>
      </c>
      <c r="F457" s="21"/>
      <c r="G457" s="21"/>
    </row>
    <row r="458" spans="2:7">
      <c r="B458" s="124">
        <v>5530</v>
      </c>
      <c r="C458" s="125" t="s">
        <v>370</v>
      </c>
      <c r="D458" s="123">
        <v>0</v>
      </c>
      <c r="E458" s="123">
        <v>0</v>
      </c>
      <c r="F458" s="21"/>
      <c r="G458" s="21"/>
    </row>
    <row r="459" spans="2:7">
      <c r="B459" s="124">
        <v>5531</v>
      </c>
      <c r="C459" s="125" t="s">
        <v>371</v>
      </c>
      <c r="D459" s="123">
        <v>0</v>
      </c>
      <c r="E459" s="126">
        <v>0</v>
      </c>
      <c r="F459" s="21"/>
      <c r="G459" s="21"/>
    </row>
    <row r="460" spans="2:7">
      <c r="B460" s="124">
        <v>5532</v>
      </c>
      <c r="C460" s="125" t="s">
        <v>372</v>
      </c>
      <c r="D460" s="123">
        <v>0</v>
      </c>
      <c r="E460" s="126">
        <v>0</v>
      </c>
      <c r="F460" s="21"/>
      <c r="G460" s="21"/>
    </row>
    <row r="461" spans="2:7">
      <c r="B461" s="124">
        <v>5533</v>
      </c>
      <c r="C461" s="125" t="s">
        <v>373</v>
      </c>
      <c r="D461" s="123">
        <v>0</v>
      </c>
      <c r="E461" s="126">
        <v>0</v>
      </c>
      <c r="F461" s="21"/>
      <c r="G461" s="21"/>
    </row>
    <row r="462" spans="2:7" ht="22.5">
      <c r="B462" s="124">
        <v>5534</v>
      </c>
      <c r="C462" s="125" t="s">
        <v>374</v>
      </c>
      <c r="D462" s="123">
        <v>0</v>
      </c>
      <c r="E462" s="126">
        <v>0</v>
      </c>
      <c r="F462" s="21"/>
      <c r="G462" s="21"/>
    </row>
    <row r="463" spans="2:7">
      <c r="B463" s="124">
        <v>5535</v>
      </c>
      <c r="C463" s="125" t="s">
        <v>375</v>
      </c>
      <c r="D463" s="123">
        <v>0</v>
      </c>
      <c r="E463" s="126">
        <v>0</v>
      </c>
      <c r="F463" s="21"/>
      <c r="G463" s="21"/>
    </row>
    <row r="464" spans="2:7">
      <c r="B464" s="124">
        <v>5540</v>
      </c>
      <c r="C464" s="125" t="s">
        <v>376</v>
      </c>
      <c r="D464" s="123">
        <v>0</v>
      </c>
      <c r="E464" s="126">
        <v>0</v>
      </c>
      <c r="F464" s="21"/>
      <c r="G464" s="21"/>
    </row>
    <row r="465" spans="2:7">
      <c r="B465" s="124">
        <v>5541</v>
      </c>
      <c r="C465" s="125" t="s">
        <v>376</v>
      </c>
      <c r="D465" s="123">
        <v>0</v>
      </c>
      <c r="E465" s="126">
        <v>0</v>
      </c>
      <c r="F465" s="21"/>
      <c r="G465" s="21"/>
    </row>
    <row r="466" spans="2:7">
      <c r="B466" s="124">
        <v>5550</v>
      </c>
      <c r="C466" s="127" t="s">
        <v>377</v>
      </c>
      <c r="D466" s="123">
        <v>0</v>
      </c>
      <c r="E466" s="123">
        <v>0</v>
      </c>
      <c r="F466" s="21"/>
      <c r="G466" s="21"/>
    </row>
    <row r="467" spans="2:7">
      <c r="B467" s="124">
        <v>5551</v>
      </c>
      <c r="C467" s="127" t="s">
        <v>377</v>
      </c>
      <c r="D467" s="123">
        <v>0</v>
      </c>
      <c r="E467" s="126">
        <v>0</v>
      </c>
      <c r="F467" s="21"/>
      <c r="G467" s="21"/>
    </row>
    <row r="468" spans="2:7">
      <c r="B468" s="124">
        <v>5590</v>
      </c>
      <c r="C468" s="127" t="s">
        <v>378</v>
      </c>
      <c r="D468" s="123">
        <v>-5.14</v>
      </c>
      <c r="E468" s="123">
        <v>-5.14</v>
      </c>
      <c r="F468" s="21"/>
      <c r="G468" s="21"/>
    </row>
    <row r="469" spans="2:7">
      <c r="B469" s="124">
        <v>5591</v>
      </c>
      <c r="C469" s="127" t="s">
        <v>379</v>
      </c>
      <c r="D469" s="123">
        <v>0</v>
      </c>
      <c r="E469" s="126">
        <v>0</v>
      </c>
      <c r="F469" s="21"/>
      <c r="G469" s="21"/>
    </row>
    <row r="470" spans="2:7">
      <c r="B470" s="124">
        <v>5592</v>
      </c>
      <c r="C470" s="127" t="s">
        <v>380</v>
      </c>
      <c r="D470" s="123">
        <v>0</v>
      </c>
      <c r="E470" s="126">
        <v>0</v>
      </c>
      <c r="F470" s="21"/>
      <c r="G470" s="21"/>
    </row>
    <row r="471" spans="2:7">
      <c r="B471" s="124">
        <v>5593</v>
      </c>
      <c r="C471" s="127" t="s">
        <v>381</v>
      </c>
      <c r="D471" s="123">
        <v>0</v>
      </c>
      <c r="E471" s="126">
        <v>0</v>
      </c>
      <c r="F471" s="21"/>
      <c r="G471" s="21"/>
    </row>
    <row r="472" spans="2:7">
      <c r="B472" s="124">
        <v>5594</v>
      </c>
      <c r="C472" s="127" t="s">
        <v>382</v>
      </c>
      <c r="D472" s="123">
        <v>0</v>
      </c>
      <c r="E472" s="126">
        <v>0</v>
      </c>
      <c r="F472" s="21"/>
      <c r="G472" s="21"/>
    </row>
    <row r="473" spans="2:7">
      <c r="B473" s="124">
        <v>5595</v>
      </c>
      <c r="C473" s="127" t="s">
        <v>383</v>
      </c>
      <c r="D473" s="123">
        <v>0</v>
      </c>
      <c r="E473" s="126">
        <v>0</v>
      </c>
      <c r="F473" s="21"/>
      <c r="G473" s="21"/>
    </row>
    <row r="474" spans="2:7">
      <c r="B474" s="124">
        <v>5596</v>
      </c>
      <c r="C474" s="127" t="s">
        <v>384</v>
      </c>
      <c r="D474" s="123">
        <v>0</v>
      </c>
      <c r="E474" s="126">
        <v>0</v>
      </c>
      <c r="F474" s="21"/>
      <c r="G474" s="21"/>
    </row>
    <row r="475" spans="2:7">
      <c r="B475" s="124">
        <v>5597</v>
      </c>
      <c r="C475" s="127" t="s">
        <v>385</v>
      </c>
      <c r="D475" s="123">
        <v>0</v>
      </c>
      <c r="E475" s="126">
        <v>0</v>
      </c>
      <c r="F475" s="21"/>
      <c r="G475" s="21"/>
    </row>
    <row r="476" spans="2:7">
      <c r="B476" s="124">
        <v>5599</v>
      </c>
      <c r="C476" s="127" t="s">
        <v>386</v>
      </c>
      <c r="D476" s="123">
        <v>-5.14</v>
      </c>
      <c r="E476" s="126">
        <v>-5.14</v>
      </c>
      <c r="F476" s="21"/>
      <c r="G476" s="21"/>
    </row>
    <row r="477" spans="2:7">
      <c r="B477" s="121">
        <v>5600</v>
      </c>
      <c r="C477" s="128" t="s">
        <v>387</v>
      </c>
      <c r="D477" s="123">
        <v>0</v>
      </c>
      <c r="E477" s="123">
        <v>0</v>
      </c>
      <c r="F477" s="21"/>
      <c r="G477" s="21"/>
    </row>
    <row r="478" spans="2:7">
      <c r="B478" s="124">
        <v>5610</v>
      </c>
      <c r="C478" s="127" t="s">
        <v>388</v>
      </c>
      <c r="D478" s="123">
        <v>0</v>
      </c>
      <c r="E478" s="123">
        <v>0</v>
      </c>
      <c r="F478" s="21"/>
      <c r="G478" s="21"/>
    </row>
    <row r="479" spans="2:7">
      <c r="B479" s="129">
        <v>5611</v>
      </c>
      <c r="C479" s="130" t="s">
        <v>389</v>
      </c>
      <c r="D479" s="131">
        <v>0</v>
      </c>
      <c r="E479" s="132">
        <v>0</v>
      </c>
      <c r="F479" s="21"/>
      <c r="G479" s="21"/>
    </row>
    <row r="480" spans="2:7">
      <c r="D480" s="94"/>
      <c r="F480" s="21"/>
      <c r="G480" s="21"/>
    </row>
    <row r="481" spans="3:7">
      <c r="F481" s="21"/>
      <c r="G481" s="21"/>
    </row>
    <row r="482" spans="3:7">
      <c r="C482" s="16" t="s">
        <v>390</v>
      </c>
      <c r="F482" s="21"/>
      <c r="G482" s="21"/>
    </row>
    <row r="483" spans="3:7" ht="12" customHeight="1">
      <c r="C483" s="16" t="s">
        <v>391</v>
      </c>
      <c r="F483" s="21"/>
      <c r="G483" s="21"/>
    </row>
    <row r="484" spans="3:7">
      <c r="C484" s="133"/>
      <c r="D484" s="133"/>
      <c r="E484" s="133"/>
      <c r="F484" s="21"/>
      <c r="G484" s="21"/>
    </row>
    <row r="485" spans="3:7">
      <c r="C485" s="134" t="s">
        <v>392</v>
      </c>
      <c r="D485" s="135"/>
      <c r="E485" s="135"/>
      <c r="F485" s="21"/>
      <c r="G485" s="21"/>
    </row>
    <row r="486" spans="3:7">
      <c r="C486" s="136" t="s">
        <v>393</v>
      </c>
      <c r="D486" s="137"/>
      <c r="E486" s="137"/>
      <c r="F486" s="21"/>
      <c r="G486" s="138"/>
    </row>
    <row r="487" spans="3:7">
      <c r="C487" s="139" t="s">
        <v>394</v>
      </c>
      <c r="D487" s="140"/>
      <c r="E487" s="140"/>
      <c r="F487" s="21"/>
      <c r="G487" s="138"/>
    </row>
    <row r="488" spans="3:7">
      <c r="C488" s="141" t="s">
        <v>395</v>
      </c>
      <c r="D488" s="142"/>
      <c r="E488" s="143">
        <v>50195894.270000003</v>
      </c>
      <c r="F488" s="21"/>
      <c r="G488" s="138"/>
    </row>
    <row r="489" spans="3:7">
      <c r="C489" s="144"/>
      <c r="D489" s="144"/>
      <c r="E489" s="21"/>
      <c r="F489" s="21"/>
      <c r="G489" s="138"/>
    </row>
    <row r="490" spans="3:7">
      <c r="C490" s="145" t="s">
        <v>396</v>
      </c>
      <c r="D490" s="145"/>
      <c r="E490" s="146">
        <f>SUM(E491:E495)</f>
        <v>3.17</v>
      </c>
      <c r="F490" s="21"/>
      <c r="G490" s="21"/>
    </row>
    <row r="491" spans="3:7">
      <c r="C491" s="147" t="s">
        <v>397</v>
      </c>
      <c r="D491" s="147"/>
      <c r="E491" s="148" t="s">
        <v>398</v>
      </c>
      <c r="F491" s="21"/>
      <c r="G491" s="21"/>
    </row>
    <row r="492" spans="3:7">
      <c r="C492" s="147" t="s">
        <v>399</v>
      </c>
      <c r="D492" s="147"/>
      <c r="E492" s="148" t="s">
        <v>398</v>
      </c>
      <c r="F492" s="21"/>
      <c r="G492" s="21"/>
    </row>
    <row r="493" spans="3:7">
      <c r="C493" s="147" t="s">
        <v>400</v>
      </c>
      <c r="D493" s="147"/>
      <c r="E493" s="148" t="s">
        <v>398</v>
      </c>
      <c r="F493" s="21"/>
      <c r="G493" s="21"/>
    </row>
    <row r="494" spans="3:7">
      <c r="C494" s="147" t="s">
        <v>401</v>
      </c>
      <c r="D494" s="147"/>
      <c r="E494" s="148" t="s">
        <v>398</v>
      </c>
      <c r="F494" s="21"/>
      <c r="G494" s="21"/>
    </row>
    <row r="495" spans="3:7">
      <c r="C495" s="149" t="s">
        <v>402</v>
      </c>
      <c r="D495" s="150"/>
      <c r="E495" s="151">
        <v>3.17</v>
      </c>
      <c r="F495" s="21"/>
      <c r="G495" s="21"/>
    </row>
    <row r="496" spans="3:7">
      <c r="C496" s="144"/>
      <c r="D496" s="144"/>
      <c r="E496" s="21"/>
      <c r="F496" s="21"/>
      <c r="G496" s="21"/>
    </row>
    <row r="497" spans="3:11">
      <c r="C497" s="145" t="s">
        <v>403</v>
      </c>
      <c r="D497" s="145"/>
      <c r="E497" s="143">
        <f>SUM(E498:E501)</f>
        <v>10332090.119999999</v>
      </c>
      <c r="F497" s="21"/>
      <c r="G497" s="21"/>
    </row>
    <row r="498" spans="3:11">
      <c r="C498" s="147" t="s">
        <v>404</v>
      </c>
      <c r="D498" s="147"/>
      <c r="E498" s="148" t="s">
        <v>398</v>
      </c>
      <c r="F498" s="21"/>
      <c r="G498" s="21"/>
    </row>
    <row r="499" spans="3:11">
      <c r="C499" s="147" t="s">
        <v>405</v>
      </c>
      <c r="D499" s="147"/>
      <c r="E499" s="148" t="s">
        <v>398</v>
      </c>
      <c r="F499" s="21"/>
      <c r="G499" s="21"/>
    </row>
    <row r="500" spans="3:11">
      <c r="C500" s="147" t="s">
        <v>406</v>
      </c>
      <c r="D500" s="147"/>
      <c r="E500" s="148" t="s">
        <v>398</v>
      </c>
      <c r="F500" s="21"/>
      <c r="G500" s="21"/>
    </row>
    <row r="501" spans="3:11">
      <c r="C501" s="152" t="s">
        <v>407</v>
      </c>
      <c r="D501" s="153"/>
      <c r="E501" s="151">
        <v>10332090.119999999</v>
      </c>
      <c r="F501" s="21"/>
      <c r="G501" s="21"/>
    </row>
    <row r="502" spans="3:11">
      <c r="C502" s="144"/>
      <c r="D502" s="144"/>
      <c r="F502" s="21"/>
      <c r="G502" s="21"/>
    </row>
    <row r="503" spans="3:11">
      <c r="C503" s="154" t="s">
        <v>408</v>
      </c>
      <c r="D503" s="154"/>
      <c r="E503" s="143">
        <f>+E488+E490-E497</f>
        <v>39863807.320000008</v>
      </c>
      <c r="F503" s="21"/>
      <c r="G503" s="138"/>
      <c r="K503" s="100"/>
    </row>
    <row r="504" spans="3:11">
      <c r="C504" s="155"/>
      <c r="D504" s="155"/>
      <c r="E504" s="155"/>
      <c r="F504" s="21"/>
      <c r="G504" s="21"/>
      <c r="J504" s="100"/>
    </row>
    <row r="505" spans="3:11">
      <c r="C505" s="155"/>
      <c r="D505" s="155"/>
      <c r="E505" s="155"/>
      <c r="F505" s="21"/>
      <c r="G505" s="21"/>
    </row>
    <row r="506" spans="3:11">
      <c r="C506" s="134" t="s">
        <v>409</v>
      </c>
      <c r="D506" s="135"/>
      <c r="E506" s="135"/>
      <c r="F506" s="21"/>
      <c r="G506" s="21"/>
    </row>
    <row r="507" spans="3:11">
      <c r="C507" s="136" t="s">
        <v>393</v>
      </c>
      <c r="D507" s="137"/>
      <c r="E507" s="137"/>
      <c r="F507" s="21"/>
      <c r="G507" s="21"/>
    </row>
    <row r="508" spans="3:11">
      <c r="C508" s="139" t="s">
        <v>394</v>
      </c>
      <c r="D508" s="140"/>
      <c r="E508" s="140"/>
      <c r="F508" s="21"/>
      <c r="G508" s="21"/>
    </row>
    <row r="509" spans="3:11">
      <c r="C509" s="141" t="s">
        <v>410</v>
      </c>
      <c r="D509" s="142"/>
      <c r="E509" s="156">
        <v>24755592.829999998</v>
      </c>
      <c r="F509" s="21"/>
      <c r="G509" s="21"/>
    </row>
    <row r="510" spans="3:11">
      <c r="C510" s="144"/>
      <c r="D510" s="144"/>
      <c r="F510" s="21"/>
      <c r="G510" s="21"/>
    </row>
    <row r="511" spans="3:11">
      <c r="C511" s="157" t="s">
        <v>411</v>
      </c>
      <c r="D511" s="157"/>
      <c r="E511" s="156">
        <f>SUM(E512:E528)</f>
        <v>32839.99</v>
      </c>
      <c r="F511" s="21"/>
      <c r="G511" s="21"/>
    </row>
    <row r="512" spans="3:11">
      <c r="C512" s="147" t="s">
        <v>412</v>
      </c>
      <c r="D512" s="147"/>
      <c r="E512" s="158">
        <v>0</v>
      </c>
      <c r="F512" s="21"/>
      <c r="G512" s="21"/>
    </row>
    <row r="513" spans="3:11">
      <c r="C513" s="147" t="s">
        <v>413</v>
      </c>
      <c r="D513" s="147"/>
      <c r="E513" s="158">
        <v>32839.99</v>
      </c>
      <c r="F513" s="21"/>
      <c r="G513" s="21"/>
    </row>
    <row r="514" spans="3:11">
      <c r="C514" s="147" t="s">
        <v>414</v>
      </c>
      <c r="D514" s="147"/>
      <c r="E514" s="158">
        <v>0</v>
      </c>
      <c r="F514" s="21"/>
      <c r="G514" s="21"/>
    </row>
    <row r="515" spans="3:11">
      <c r="C515" s="147" t="s">
        <v>415</v>
      </c>
      <c r="D515" s="147"/>
      <c r="E515" s="158">
        <v>0</v>
      </c>
      <c r="F515" s="21"/>
      <c r="G515" s="21"/>
    </row>
    <row r="516" spans="3:11">
      <c r="C516" s="147" t="s">
        <v>416</v>
      </c>
      <c r="D516" s="147"/>
      <c r="E516" s="158">
        <v>0</v>
      </c>
      <c r="F516" s="21"/>
      <c r="G516" s="138"/>
    </row>
    <row r="517" spans="3:11">
      <c r="C517" s="147" t="s">
        <v>417</v>
      </c>
      <c r="D517" s="147"/>
      <c r="E517" s="158">
        <v>0</v>
      </c>
      <c r="F517" s="21"/>
      <c r="G517" s="21"/>
    </row>
    <row r="518" spans="3:11">
      <c r="C518" s="147" t="s">
        <v>418</v>
      </c>
      <c r="D518" s="147"/>
      <c r="E518" s="158">
        <v>0</v>
      </c>
      <c r="F518" s="21"/>
      <c r="G518" s="138"/>
    </row>
    <row r="519" spans="3:11">
      <c r="C519" s="147" t="s">
        <v>419</v>
      </c>
      <c r="D519" s="147"/>
      <c r="E519" s="158">
        <v>0</v>
      </c>
      <c r="F519" s="21"/>
      <c r="G519" s="21"/>
      <c r="K519" s="100"/>
    </row>
    <row r="520" spans="3:11">
      <c r="C520" s="147" t="s">
        <v>420</v>
      </c>
      <c r="D520" s="147"/>
      <c r="E520" s="158">
        <v>0</v>
      </c>
      <c r="F520" s="21"/>
      <c r="G520" s="138"/>
      <c r="J520" s="100"/>
    </row>
    <row r="521" spans="3:11">
      <c r="C521" s="147" t="s">
        <v>421</v>
      </c>
      <c r="D521" s="147"/>
      <c r="E521" s="158">
        <v>0</v>
      </c>
      <c r="F521" s="21"/>
      <c r="G521" s="138"/>
      <c r="K521" s="100"/>
    </row>
    <row r="522" spans="3:11">
      <c r="C522" s="147" t="s">
        <v>422</v>
      </c>
      <c r="D522" s="147"/>
      <c r="E522" s="158">
        <v>0</v>
      </c>
      <c r="F522" s="21"/>
      <c r="G522" s="138"/>
      <c r="H522" s="159"/>
      <c r="K522" s="100"/>
    </row>
    <row r="523" spans="3:11">
      <c r="C523" s="147" t="s">
        <v>423</v>
      </c>
      <c r="D523" s="147"/>
      <c r="E523" s="158">
        <v>0</v>
      </c>
      <c r="F523" s="21"/>
      <c r="G523" s="138"/>
      <c r="H523" s="159"/>
    </row>
    <row r="524" spans="3:11">
      <c r="C524" s="147" t="s">
        <v>424</v>
      </c>
      <c r="D524" s="147"/>
      <c r="E524" s="158">
        <v>0</v>
      </c>
      <c r="F524" s="21"/>
      <c r="G524" s="160"/>
      <c r="J524" s="100"/>
      <c r="K524" s="100"/>
    </row>
    <row r="525" spans="3:11">
      <c r="C525" s="147" t="s">
        <v>425</v>
      </c>
      <c r="D525" s="147"/>
      <c r="E525" s="158">
        <v>0</v>
      </c>
      <c r="F525" s="21"/>
      <c r="G525" s="21"/>
    </row>
    <row r="526" spans="3:11">
      <c r="C526" s="147" t="s">
        <v>426</v>
      </c>
      <c r="D526" s="147"/>
      <c r="E526" s="158">
        <v>0</v>
      </c>
      <c r="F526" s="21"/>
      <c r="G526" s="21"/>
    </row>
    <row r="527" spans="3:11" ht="12.75" customHeight="1">
      <c r="C527" s="147" t="s">
        <v>427</v>
      </c>
      <c r="D527" s="147"/>
      <c r="E527" s="158">
        <v>0</v>
      </c>
      <c r="F527" s="21"/>
      <c r="G527" s="21"/>
    </row>
    <row r="528" spans="3:11">
      <c r="C528" s="161" t="s">
        <v>428</v>
      </c>
      <c r="D528" s="162"/>
      <c r="E528" s="158">
        <v>0</v>
      </c>
      <c r="F528" s="21"/>
      <c r="G528" s="21"/>
    </row>
    <row r="529" spans="3:7">
      <c r="C529" s="144"/>
      <c r="D529" s="144"/>
      <c r="F529" s="21"/>
      <c r="G529" s="21"/>
    </row>
    <row r="530" spans="3:7">
      <c r="C530" s="157" t="s">
        <v>429</v>
      </c>
      <c r="D530" s="157"/>
      <c r="E530" s="156">
        <f>SUM(E531:E537)</f>
        <v>0</v>
      </c>
      <c r="F530" s="21"/>
      <c r="G530" s="21"/>
    </row>
    <row r="531" spans="3:7">
      <c r="C531" s="147" t="s">
        <v>358</v>
      </c>
      <c r="D531" s="147"/>
      <c r="E531" s="158">
        <v>0</v>
      </c>
      <c r="F531" s="21"/>
      <c r="G531" s="21"/>
    </row>
    <row r="532" spans="3:7">
      <c r="C532" s="147" t="s">
        <v>367</v>
      </c>
      <c r="D532" s="147"/>
      <c r="E532" s="158">
        <v>0</v>
      </c>
      <c r="F532" s="21"/>
      <c r="G532" s="21"/>
    </row>
    <row r="533" spans="3:7">
      <c r="C533" s="147" t="s">
        <v>370</v>
      </c>
      <c r="D533" s="147"/>
      <c r="E533" s="158">
        <v>0</v>
      </c>
      <c r="F533" s="21"/>
      <c r="G533" s="21"/>
    </row>
    <row r="534" spans="3:7">
      <c r="C534" s="147" t="s">
        <v>376</v>
      </c>
      <c r="D534" s="147"/>
      <c r="E534" s="158">
        <v>0</v>
      </c>
      <c r="F534" s="21"/>
      <c r="G534" s="21"/>
    </row>
    <row r="535" spans="3:7">
      <c r="C535" s="147" t="s">
        <v>377</v>
      </c>
      <c r="D535" s="147"/>
      <c r="E535" s="158">
        <v>0</v>
      </c>
      <c r="F535" s="21"/>
      <c r="G535" s="21"/>
    </row>
    <row r="536" spans="3:7">
      <c r="C536" s="147" t="s">
        <v>430</v>
      </c>
      <c r="D536" s="147"/>
      <c r="E536" s="158">
        <v>0</v>
      </c>
      <c r="F536" s="21"/>
      <c r="G536" s="21"/>
    </row>
    <row r="537" spans="3:7">
      <c r="C537" s="161" t="s">
        <v>431</v>
      </c>
      <c r="D537" s="162"/>
      <c r="E537" s="158">
        <v>0</v>
      </c>
      <c r="F537" s="21"/>
      <c r="G537" s="21"/>
    </row>
    <row r="538" spans="3:7">
      <c r="C538" s="144"/>
      <c r="D538" s="144"/>
      <c r="F538" s="21"/>
      <c r="G538" s="21"/>
    </row>
    <row r="539" spans="3:7">
      <c r="C539" s="163" t="s">
        <v>432</v>
      </c>
      <c r="E539" s="156">
        <f>+E509-E511+E530</f>
        <v>24722752.84</v>
      </c>
      <c r="F539" s="138"/>
      <c r="G539" s="138"/>
    </row>
    <row r="540" spans="3:7">
      <c r="F540" s="164"/>
      <c r="G540" s="21"/>
    </row>
    <row r="541" spans="3:7">
      <c r="F541" s="21"/>
      <c r="G541" s="21"/>
    </row>
    <row r="542" spans="3:7">
      <c r="F542" s="165"/>
      <c r="G542" s="21"/>
    </row>
    <row r="543" spans="3:7">
      <c r="C543" s="166" t="s">
        <v>433</v>
      </c>
      <c r="D543" s="166"/>
      <c r="E543" s="166"/>
      <c r="F543" s="166"/>
      <c r="G543" s="21"/>
    </row>
    <row r="544" spans="3:7">
      <c r="C544" s="167"/>
      <c r="D544" s="167"/>
      <c r="E544" s="167"/>
      <c r="F544" s="167"/>
      <c r="G544" s="21"/>
    </row>
    <row r="545" spans="2:11">
      <c r="C545" s="167"/>
      <c r="D545" s="167"/>
      <c r="E545" s="167"/>
      <c r="F545" s="167"/>
      <c r="G545" s="21"/>
    </row>
    <row r="546" spans="2:11" ht="21" customHeight="1">
      <c r="C546" s="68" t="s">
        <v>348</v>
      </c>
      <c r="D546" s="69" t="s">
        <v>46</v>
      </c>
      <c r="E546" s="90" t="s">
        <v>47</v>
      </c>
      <c r="F546" s="21"/>
      <c r="G546" s="21"/>
    </row>
    <row r="547" spans="2:11">
      <c r="C547" s="25" t="s">
        <v>434</v>
      </c>
      <c r="D547" s="168">
        <f>+D551</f>
        <v>281723.03000000003</v>
      </c>
      <c r="E547" s="168">
        <f>+E551</f>
        <v>281723.03000000003</v>
      </c>
      <c r="F547" s="21"/>
      <c r="G547" s="21"/>
    </row>
    <row r="548" spans="2:11">
      <c r="C548" s="169" t="s">
        <v>435</v>
      </c>
      <c r="D548" s="170">
        <f t="shared" ref="D548:E548" si="5">SUM(D549:D550)</f>
        <v>0</v>
      </c>
      <c r="E548" s="170">
        <f t="shared" si="5"/>
        <v>0</v>
      </c>
    </row>
    <row r="549" spans="2:11" ht="12" customHeight="1">
      <c r="C549" s="171" t="s">
        <v>436</v>
      </c>
      <c r="D549" s="170">
        <v>281723.03000000003</v>
      </c>
      <c r="E549" s="170">
        <v>281723.03000000003</v>
      </c>
    </row>
    <row r="550" spans="2:11" ht="12" customHeight="1">
      <c r="C550" s="171" t="s">
        <v>437</v>
      </c>
      <c r="D550" s="170">
        <v>-281723.03000000003</v>
      </c>
      <c r="E550" s="170">
        <v>-281723.03000000003</v>
      </c>
    </row>
    <row r="551" spans="2:11" ht="21" customHeight="1">
      <c r="D551" s="172">
        <v>281723.03000000003</v>
      </c>
      <c r="E551" s="172">
        <v>281723.03000000003</v>
      </c>
      <c r="F551" s="21"/>
      <c r="G551" s="21"/>
    </row>
    <row r="552" spans="2:11">
      <c r="F552" s="21"/>
      <c r="G552" s="21"/>
    </row>
    <row r="553" spans="2:11">
      <c r="F553" s="21"/>
      <c r="G553" s="21"/>
    </row>
    <row r="554" spans="2:11" ht="15">
      <c r="C554" s="173"/>
      <c r="D554"/>
      <c r="F554" s="21"/>
      <c r="G554" s="21"/>
    </row>
    <row r="555" spans="2:11">
      <c r="C555" s="3" t="s">
        <v>438</v>
      </c>
      <c r="F555" s="21"/>
      <c r="G555" s="21"/>
      <c r="K555" s="100"/>
    </row>
    <row r="556" spans="2:11" ht="12" customHeight="1">
      <c r="F556" s="21"/>
      <c r="G556" s="21"/>
    </row>
    <row r="557" spans="2:11" ht="12" customHeight="1">
      <c r="F557" s="21"/>
      <c r="G557" s="21"/>
    </row>
    <row r="558" spans="2:11" ht="12" customHeight="1">
      <c r="F558" s="21"/>
      <c r="G558" s="21"/>
    </row>
    <row r="559" spans="2:11">
      <c r="C559" s="21"/>
      <c r="D559" s="21"/>
      <c r="E559" s="21"/>
      <c r="G559" s="21"/>
    </row>
    <row r="560" spans="2:11">
      <c r="B560" s="174"/>
      <c r="C560" s="174"/>
      <c r="D560" s="174"/>
      <c r="E560" s="174"/>
      <c r="F560" s="174"/>
      <c r="G560" s="174"/>
    </row>
    <row r="561" spans="2:11">
      <c r="B561" s="175" t="s">
        <v>439</v>
      </c>
      <c r="C561" s="175" t="s">
        <v>440</v>
      </c>
      <c r="D561" s="175" t="s">
        <v>439</v>
      </c>
      <c r="E561" s="175"/>
      <c r="F561" s="21"/>
      <c r="G561" s="175"/>
    </row>
    <row r="562" spans="2:11">
      <c r="B562" s="176" t="s">
        <v>441</v>
      </c>
      <c r="C562" s="176" t="s">
        <v>442</v>
      </c>
      <c r="D562" s="176" t="s">
        <v>441</v>
      </c>
      <c r="E562" s="176"/>
      <c r="F562" s="176"/>
      <c r="G562" s="176"/>
      <c r="K562" s="100"/>
    </row>
    <row r="563" spans="2:11">
      <c r="C563" s="155"/>
      <c r="D563" s="155"/>
      <c r="E563" s="155"/>
      <c r="F563" s="155"/>
      <c r="G563" s="155"/>
    </row>
    <row r="564" spans="2:11">
      <c r="C564" s="155"/>
      <c r="D564" s="155"/>
      <c r="E564" s="155"/>
      <c r="F564" s="155"/>
      <c r="G564" s="155"/>
    </row>
    <row r="566" spans="2:11">
      <c r="J566" s="100"/>
    </row>
    <row r="568" spans="2:11" ht="12.75" customHeight="1"/>
    <row r="570" spans="2:11">
      <c r="K570" s="100"/>
    </row>
    <row r="571" spans="2:11" ht="12.75" customHeight="1">
      <c r="K571" s="100"/>
    </row>
    <row r="574" spans="2:11">
      <c r="K574" s="100"/>
    </row>
    <row r="577" spans="10:11">
      <c r="K577" s="100"/>
    </row>
    <row r="582" spans="10:11">
      <c r="K582" s="100"/>
    </row>
    <row r="584" spans="10:11">
      <c r="J584" s="100"/>
    </row>
    <row r="591" spans="10:11">
      <c r="J591" s="100"/>
      <c r="K591" s="100"/>
    </row>
  </sheetData>
  <mergeCells count="57">
    <mergeCell ref="C537:D537"/>
    <mergeCell ref="C538:D538"/>
    <mergeCell ref="C543:F543"/>
    <mergeCell ref="C531:D531"/>
    <mergeCell ref="C532:D532"/>
    <mergeCell ref="C533:D533"/>
    <mergeCell ref="C534:D534"/>
    <mergeCell ref="C535:D535"/>
    <mergeCell ref="C536:D536"/>
    <mergeCell ref="C525:D525"/>
    <mergeCell ref="C526:D526"/>
    <mergeCell ref="C527:D527"/>
    <mergeCell ref="C528:D528"/>
    <mergeCell ref="C529:D529"/>
    <mergeCell ref="C530:D530"/>
    <mergeCell ref="C519:D519"/>
    <mergeCell ref="C520:D520"/>
    <mergeCell ref="C521:D521"/>
    <mergeCell ref="C522:D522"/>
    <mergeCell ref="C523:D523"/>
    <mergeCell ref="C524:D524"/>
    <mergeCell ref="C513:D513"/>
    <mergeCell ref="C514:D514"/>
    <mergeCell ref="C515:D515"/>
    <mergeCell ref="C516:D516"/>
    <mergeCell ref="C517:D517"/>
    <mergeCell ref="C518:D518"/>
    <mergeCell ref="C507:E507"/>
    <mergeCell ref="C508:E508"/>
    <mergeCell ref="C509:D509"/>
    <mergeCell ref="C510:D510"/>
    <mergeCell ref="C511:D511"/>
    <mergeCell ref="C512:D512"/>
    <mergeCell ref="C499:D499"/>
    <mergeCell ref="C500:D500"/>
    <mergeCell ref="C501:D501"/>
    <mergeCell ref="C502:D502"/>
    <mergeCell ref="C503:D503"/>
    <mergeCell ref="C506:E506"/>
    <mergeCell ref="C493:D493"/>
    <mergeCell ref="C494:D494"/>
    <mergeCell ref="C495:D495"/>
    <mergeCell ref="C496:D496"/>
    <mergeCell ref="C497:D497"/>
    <mergeCell ref="C498:D498"/>
    <mergeCell ref="C487:E487"/>
    <mergeCell ref="C488:D488"/>
    <mergeCell ref="C489:D489"/>
    <mergeCell ref="C490:D490"/>
    <mergeCell ref="C491:D491"/>
    <mergeCell ref="C492:D492"/>
    <mergeCell ref="B3:G3"/>
    <mergeCell ref="B4:G4"/>
    <mergeCell ref="B8:G8"/>
    <mergeCell ref="C484:E484"/>
    <mergeCell ref="C485:E485"/>
    <mergeCell ref="C486:E486"/>
  </mergeCells>
  <dataValidations count="4">
    <dataValidation allowBlank="1" showInputMessage="1" showErrorMessage="1" prompt="Especificar origen de dicho recurso: Federal, Estatal, Municipal, Particulares." sqref="E201 E208 E213"/>
    <dataValidation allowBlank="1" showInputMessage="1" showErrorMessage="1" prompt="Características cualitativas significativas que les impacten financieramente." sqref="E170"/>
    <dataValidation allowBlank="1" showInputMessage="1" showErrorMessage="1" prompt="Corresponde al número de la cuenta de acuerdo al Plan de Cuentas emitido por el CONAC (DOF 22/11/2010)." sqref="C170"/>
    <dataValidation allowBlank="1" showInputMessage="1" showErrorMessage="1" prompt="Saldo final del periodo que corresponde la cuenta pública presentada (mensual:  enero, febrero, marzo, etc.; trimestral: 1er, 2do, 3ro. o 4to.)." sqref="D170 D201 D208 D213"/>
  </dataValidations>
  <pageMargins left="0.47244094488188981" right="0.51181102362204722" top="0.39370078740157483" bottom="0.74803149606299213" header="0.31496062992125984" footer="0.31496062992125984"/>
  <pageSetup scale="50" fitToHeight="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</vt:lpstr>
      <vt:lpstr>NOTAS!Área_de_impresión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ALBERTO SERRANO</dc:creator>
  <cp:lastModifiedBy>ALEJANDRA ALBERTO SERRANO</cp:lastModifiedBy>
  <dcterms:created xsi:type="dcterms:W3CDTF">2018-05-02T00:09:26Z</dcterms:created>
  <dcterms:modified xsi:type="dcterms:W3CDTF">2018-05-02T00:10:06Z</dcterms:modified>
</cp:coreProperties>
</file>