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\Desktop\3er trimestre 2017\"/>
    </mc:Choice>
  </mc:AlternateContent>
  <bookViews>
    <workbookView xWindow="0" yWindow="0" windowWidth="28800" windowHeight="12135"/>
  </bookViews>
  <sheets>
    <sheet name="NOTAS" sheetId="1" r:id="rId1"/>
  </sheets>
  <definedNames>
    <definedName name="_xlnm.Print_Area" localSheetId="0">NOTAS!$A$499:$K$581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4" i="1" l="1"/>
  <c r="D614" i="1"/>
  <c r="E613" i="1"/>
  <c r="D613" i="1"/>
  <c r="E590" i="1"/>
  <c r="E571" i="1"/>
  <c r="E599" i="1" s="1"/>
  <c r="E557" i="1"/>
  <c r="E563" i="1" s="1"/>
  <c r="E550" i="1"/>
  <c r="D481" i="1"/>
  <c r="D479" i="1"/>
  <c r="D488" i="1" s="1"/>
  <c r="F473" i="1"/>
  <c r="E473" i="1"/>
  <c r="D473" i="1"/>
  <c r="E424" i="1"/>
  <c r="E425" i="1" s="1"/>
  <c r="E426" i="1" s="1"/>
  <c r="D424" i="1"/>
  <c r="D425" i="1" s="1"/>
  <c r="D426" i="1" s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E401" i="1"/>
  <c r="E400" i="1"/>
  <c r="D400" i="1"/>
  <c r="D401" i="1" s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E287" i="1"/>
  <c r="D287" i="1"/>
  <c r="D377" i="1" s="1"/>
  <c r="D278" i="1"/>
  <c r="D283" i="1" s="1"/>
  <c r="D274" i="1"/>
  <c r="D233" i="1"/>
  <c r="D275" i="1" s="1"/>
  <c r="D226" i="1"/>
  <c r="D220" i="1"/>
  <c r="D215" i="1"/>
  <c r="D209" i="1"/>
  <c r="F201" i="1"/>
  <c r="E176" i="1"/>
  <c r="E201" i="1" s="1"/>
  <c r="D176" i="1"/>
  <c r="D201" i="1" s="1"/>
  <c r="D171" i="1"/>
  <c r="D165" i="1"/>
  <c r="E159" i="1"/>
  <c r="D15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E128" i="1"/>
  <c r="D128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1" i="1" s="1"/>
  <c r="F93" i="1"/>
  <c r="F92" i="1"/>
  <c r="E91" i="1"/>
  <c r="D91" i="1"/>
  <c r="F84" i="1"/>
  <c r="F78" i="1"/>
  <c r="E78" i="1"/>
  <c r="D78" i="1"/>
  <c r="D149" i="1" s="1"/>
  <c r="D72" i="1"/>
  <c r="D65" i="1"/>
  <c r="D55" i="1"/>
  <c r="F45" i="1"/>
  <c r="E42" i="1"/>
  <c r="D42" i="1"/>
  <c r="E40" i="1"/>
  <c r="D40" i="1"/>
  <c r="E37" i="1"/>
  <c r="D37" i="1"/>
  <c r="F33" i="1"/>
  <c r="E33" i="1"/>
  <c r="D33" i="1"/>
  <c r="D22" i="1"/>
  <c r="E149" i="1" l="1"/>
  <c r="F424" i="1"/>
  <c r="F425" i="1" s="1"/>
  <c r="F426" i="1" s="1"/>
  <c r="D45" i="1"/>
  <c r="F128" i="1"/>
  <c r="F149" i="1" s="1"/>
  <c r="F400" i="1"/>
  <c r="F401" i="1" s="1"/>
  <c r="E45" i="1"/>
</calcChain>
</file>

<file path=xl/sharedStrings.xml><?xml version="1.0" encoding="utf-8"?>
<sst xmlns="http://schemas.openxmlformats.org/spreadsheetml/2006/main" count="586" uniqueCount="512">
  <si>
    <t xml:space="preserve">NOTAS A LOS ESTADOS FINANCIEROS </t>
  </si>
  <si>
    <t>Al 30 de Septiembre del 2017</t>
  </si>
  <si>
    <t>Ente Público: UNIVERSIDAD POLITÉCNICA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</si>
  <si>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</si>
  <si>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</si>
  <si>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</si>
  <si>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</si>
  <si>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</si>
  <si>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</si>
  <si>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</si>
  <si>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</si>
  <si>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</si>
  <si>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</si>
  <si>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</si>
  <si>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</si>
  <si>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2013</t>
  </si>
  <si>
    <t>2012</t>
  </si>
  <si>
    <t>1122 CUENTAS POR COBRAR CP</t>
  </si>
  <si>
    <t>1122102001  CUENTAS POR COBRAR P</t>
  </si>
  <si>
    <t>1122602001  CUENTAS POR COBRAR A</t>
  </si>
  <si>
    <t>1124 INGRESOS POR RECUPERAR CP</t>
  </si>
  <si>
    <t>ESF-03 DEUDORES P/RECUPERAR</t>
  </si>
  <si>
    <t>90 DIAS</t>
  </si>
  <si>
    <t>365 DIAS</t>
  </si>
  <si>
    <t>1123 DEUDORES PENDIENTES POR RECUPERAR</t>
  </si>
  <si>
    <t>1123101002 GASTOS A RESERVA DE COMPROBAR</t>
  </si>
  <si>
    <t>1123103301 SUBSIDIO AL EMPLEO</t>
  </si>
  <si>
    <t>1125 DEUDORES POR ANTICIPOS</t>
  </si>
  <si>
    <t>1125102001 FONDO FIJO</t>
  </si>
  <si>
    <t>1130    DERECHOS A RECIBIR BIENES O SERVICIOS</t>
  </si>
  <si>
    <t>1131001001ANTICIPO A PROVEEDORES</t>
  </si>
  <si>
    <t>1134201002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</si>
  <si>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</si>
  <si>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</si>
  <si>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</si>
  <si>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</si>
  <si>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</si>
  <si>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</si>
  <si>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</si>
  <si>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NOMBRE DE FIDEICOMIS0O</t>
  </si>
  <si>
    <t>OBJETO</t>
  </si>
  <si>
    <t>1213 FIDEICOMISOS, MANDATOS Y CONTRATOS ANÁLOGOS</t>
  </si>
  <si>
    <t>ESF-07 PARTICIPACIONES Y APORTACIONES DE CAPITAL</t>
  </si>
  <si>
    <t>1214 PARTICIPACIONES Y APORTACIONES DE CAPITAL</t>
  </si>
  <si>
    <t>Página 9</t>
  </si>
  <si>
    <t>* BIENES MUEBLES, INMUEBLES E INTAGIBLES</t>
  </si>
  <si>
    <t>ESF-08 BIENES MUEBLES E INMUEBLES</t>
  </si>
  <si>
    <t>SALDO INICIAL</t>
  </si>
  <si>
    <t>SALDO FINAL</t>
  </si>
  <si>
    <t>CRITERIO</t>
  </si>
  <si>
    <t>1230 BIENES INMUEBLES, INFRAESTRUCTURA Y CONTRUCCIONES EN PROCESO</t>
  </si>
  <si>
    <t>1231581001  TERRENOS A VALOR HISTORICO</t>
  </si>
  <si>
    <t>1233583001  EDIFICIOS A VALOR HISTORICO</t>
  </si>
  <si>
    <t>1235961900  TRABAJOS DE ACABADOS</t>
  </si>
  <si>
    <t>1236200001  CONST PROCESO 2010</t>
  </si>
  <si>
    <t>1236200002  CONST PROCESO CIERRE</t>
  </si>
  <si>
    <t>1236262200  EDIFICACION NO HABITACIONAL</t>
  </si>
  <si>
    <t>1236462400  DIV. DE TERRENOS Y C</t>
  </si>
  <si>
    <t>1236562500  INSTALACIONES Y EQUI</t>
  </si>
  <si>
    <t>1236662600  Otras construcciones</t>
  </si>
  <si>
    <t>1236762700  INSTALACIONES Y EQUI</t>
  </si>
  <si>
    <t>1236962001  CONSTRUCCIONES EN PR</t>
  </si>
  <si>
    <t>1236962900  Trabajos de acabados</t>
  </si>
  <si>
    <t>1240 BIENES MUEBLES</t>
  </si>
  <si>
    <t>1241151100  MUEB DE OFIC 2011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</si>
  <si>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</si>
  <si>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</si>
  <si>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</si>
  <si>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</si>
  <si>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</si>
  <si>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</si>
  <si>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EQ. Y APARATOS 2011</t>
  </si>
  <si>
    <t>1242252200  APARATOS DEPORTIVOS 2011</t>
  </si>
  <si>
    <t>1242352300  CÁMAR. FOTOG. 2011</t>
  </si>
  <si>
    <t>1242952900  OTRO MOBIL. 2011</t>
  </si>
  <si>
    <t>1242952901  OTRO MOBIL. 2010</t>
  </si>
  <si>
    <t>1243153100  EQ. MÉDICO 2011</t>
  </si>
  <si>
    <t>1243153101  EQ. MÉDICO 2010</t>
  </si>
  <si>
    <t>1243253200  INSTRU. MÉDICO 2011</t>
  </si>
  <si>
    <t>1244154100  AUTOMÓVILES Y CAMIONES 2011</t>
  </si>
  <si>
    <t>1244154101  AUTOMÓVILES Y CAMIONES 2010</t>
  </si>
  <si>
    <t>1244254200  CARROCERÍAS Y REMOLQUES 2011</t>
  </si>
  <si>
    <t>1244954900  OTROS EQUIPOS DE TRANSPORTES 2011</t>
  </si>
  <si>
    <t>1244954901  OTROS EQUIPOS DE TRANSPORTES 2010</t>
  </si>
  <si>
    <t>1245055100  EQ. DE DEFENSA 2011</t>
  </si>
  <si>
    <t>1245055101  EQ. DE DEFENSA 2010</t>
  </si>
  <si>
    <t>1246156101  MAQ. Y EQUIPO 2010</t>
  </si>
  <si>
    <t>1246256200  MAQ. Y EQUIPO 2011</t>
  </si>
  <si>
    <t>1246256201  MAQ. Y EQUIPO 2010</t>
  </si>
  <si>
    <t>1246356300  MAQ. Y EQUIPO 2011</t>
  </si>
  <si>
    <t>1246456400  SISTEMA DE AIRE ACON</t>
  </si>
  <si>
    <t>1246556500  EQ. COMUNICACI 2011</t>
  </si>
  <si>
    <t>1246556501  EQ. DE COMUNICA 2010</t>
  </si>
  <si>
    <t>1246656600  EQ. DE GENERACI 2011</t>
  </si>
  <si>
    <t>1246656601  EQ. DE GENERACI 2010</t>
  </si>
  <si>
    <t>1246756700  HERRAM. Y MÁQUI 2011</t>
  </si>
  <si>
    <t>1246756701  HERRAM. Y MÁQUI 2010</t>
  </si>
  <si>
    <t>1246956900  OTROS EQUIPOS 2011</t>
  </si>
  <si>
    <t>1246956901  OTROS EQUIPOS 2010</t>
  </si>
  <si>
    <t>1247151300  BIEN. ARTÍSTICO 2011</t>
  </si>
  <si>
    <t>1260 DEPRECIACIÓN, DETERIORO Y AMORTIZACIÓN ACUMULADA DE BIENES</t>
  </si>
  <si>
    <t>1263151101  MUEBLES DE OFICINA Y</t>
  </si>
  <si>
    <t>1263151201  "MUEBLES, EXCEPTO DE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</si>
  <si>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</si>
  <si>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</si>
  <si>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</si>
  <si>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</si>
  <si>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</si>
  <si>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</si>
  <si>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</si>
  <si>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</si>
  <si>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1263454201  CARROCERÍAS Y REMOLQUES 2010</t>
  </si>
  <si>
    <t>1263454901  OTROS EQUIPOS DE TRANSPORTE 2010</t>
  </si>
  <si>
    <t>1263555101  EQUIPO DE DEFENSA Y</t>
  </si>
  <si>
    <t>1263656101  MAQUINARIA Y EQUIPO</t>
  </si>
  <si>
    <t>1263656201  MAQUINARIA Y EQUIPO</t>
  </si>
  <si>
    <t>1263656401  SISTEMAS DE AIRE ACO</t>
  </si>
  <si>
    <t>1263656501  EQUIPO DE COMUNICACI</t>
  </si>
  <si>
    <t>1263656601  EQUIPOS DE GENERACIÓ</t>
  </si>
  <si>
    <t>Página 10</t>
  </si>
  <si>
    <t>1263656701  HERRAMIENTAS Y MÁQUI</t>
  </si>
  <si>
    <t>1263656901  OTROS EQUIPOS 2010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</si>
  <si>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</si>
  <si>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</si>
  <si>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</si>
  <si>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</si>
  <si>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</si>
  <si>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</si>
  <si>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</si>
  <si>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</si>
  <si>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</si>
  <si>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</si>
  <si>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2111101001  SUELDOS POR PAGAR</t>
  </si>
  <si>
    <t>2111401003  APORTACION PATRONAL IMSS</t>
  </si>
  <si>
    <t>2111501002  OTRAS PREST. SOC. Y</t>
  </si>
  <si>
    <t>2112101001  PROVEEDORES DE BIENES Y SERVICIOS</t>
  </si>
  <si>
    <t>2113201001  CONTRATISTAS PROY. D</t>
  </si>
  <si>
    <t>2117101001  ISR NOMINA</t>
  </si>
  <si>
    <t>2117101010  ISR RETENCION POR HONORARIOS</t>
  </si>
  <si>
    <t>2117102004  CEDULAR HONORARIOS A PAGAR</t>
  </si>
  <si>
    <t>2117202004  APORTACIÓN TRABAJADOR IMSS</t>
  </si>
  <si>
    <t>2117202005  AMORTIZACION CREDITO INFONAVIT</t>
  </si>
  <si>
    <t>2117502102  IMPUESTO NOMINAS A PAGAR</t>
  </si>
  <si>
    <t>2117903001  PENSIÓN ALIMENTICIA</t>
  </si>
  <si>
    <t>2117903003  RESOLUCIÓN JUICIO MERCANTIL</t>
  </si>
  <si>
    <t>2117906001  SERVICIOS FUNERARIOS</t>
  </si>
  <si>
    <t>2117908001  TELECOMINICACIONES</t>
  </si>
  <si>
    <t>2117916001  FINANCIERA LIBERTAD</t>
  </si>
  <si>
    <t>2117916002  FINANCIERA ALIANZA</t>
  </si>
  <si>
    <t>2117917001  "OTROS, UNIFORMES, A</t>
  </si>
  <si>
    <t>2117917007  FONACOT</t>
  </si>
  <si>
    <t>2117918001  DIVO 5% AL MILLAR</t>
  </si>
  <si>
    <t>2117918004  ICIC 2 AL MILLAR</t>
  </si>
  <si>
    <t>2117919003  DESCUENTO POR TELEFONÍA</t>
  </si>
  <si>
    <t>2119905001  ACREEDORES DIVERSOS</t>
  </si>
  <si>
    <t>2119905007  PROYECTO DE INTERNACIONALIZACIÓN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</si>
  <si>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</si>
  <si>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</si>
  <si>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</si>
  <si>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</si>
  <si>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</si>
  <si>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Página 11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</si>
  <si>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</si>
  <si>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</si>
  <si>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</si>
  <si>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</si>
  <si>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</si>
  <si>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</si>
  <si>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</si>
  <si>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</si>
  <si>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4100 INGRESOS DE GESTIÓN</t>
  </si>
  <si>
    <t>4151510253  SERVICIOS BASICOS DE CAFETERIA</t>
  </si>
  <si>
    <t>4151510261  RENTA DE ESPACIOS DIVERSOS</t>
  </si>
  <si>
    <t>4151 Produc. Derivados del Uso y Aprov.</t>
  </si>
  <si>
    <t>4159510701  POR CONCEPTO DE FICHAS</t>
  </si>
  <si>
    <t>4159510706  POR CONCEPTO DE CUOT</t>
  </si>
  <si>
    <t>4159510708  CUOTAS RECUPERACIÓN CONGRESO</t>
  </si>
  <si>
    <t>4159510710  REEXPEDICION DE CREDENCIALES</t>
  </si>
  <si>
    <t>4159510715  GESTORIA DE TITULACION</t>
  </si>
  <si>
    <t>4159510820  POR CONCEPTO DE CURSOS OTROS</t>
  </si>
  <si>
    <t>4159510903  EXAMENES DE INGLÉS</t>
  </si>
  <si>
    <t>4159511220  EVALUACIÓN MÉDICA Y FÍSICA</t>
  </si>
  <si>
    <t>4159 Otros Productos que Generan Ing.</t>
  </si>
  <si>
    <t>4150 Productos de Tipo Corriente</t>
  </si>
  <si>
    <t>4162610061  SANCIONES</t>
  </si>
  <si>
    <t>4162610062  MULTAS E INFRACCIONES</t>
  </si>
  <si>
    <t>4162 Multas</t>
  </si>
  <si>
    <t>4163610031  INDEMNIZACIONES (REC</t>
  </si>
  <si>
    <t>4163 Indemnizaciones</t>
  </si>
  <si>
    <t>4169610000  OTROS APROVECHAMIENTOS</t>
  </si>
  <si>
    <t>4169610154  POR CONCEPTO DE DONATIVOS</t>
  </si>
  <si>
    <t>4169610164  POR CONCEPTO DE CERTIFICACIONES</t>
  </si>
  <si>
    <t>4169610165  PAGO EXTEMPORANEO REINSCRIPCIÓN</t>
  </si>
  <si>
    <t>4169610903  RECURSOS INTERINSTITUCIONALES</t>
  </si>
  <si>
    <t>4169 Otros Aprovechamientos</t>
  </si>
  <si>
    <t>4160 Aprovechamientos de Tipo Corriente</t>
  </si>
  <si>
    <t>4173711209  DESARROLLO PROYECTO</t>
  </si>
  <si>
    <t>4173 Ingr.Vta de Bienes/Servicios Org.</t>
  </si>
  <si>
    <t>4170 Ingresos por Venta de Bienes y Serv</t>
  </si>
  <si>
    <t>4213831000  SERVICIOS PERSONALES</t>
  </si>
  <si>
    <t>4213832000  MATERIALES Y SUMINISTROS</t>
  </si>
  <si>
    <t>4213833000  SERVICIOS GENERALES</t>
  </si>
  <si>
    <t>4213834000  AYUDAS Y SUBSIDIOS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</si>
  <si>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</si>
  <si>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</si>
  <si>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</si>
  <si>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</si>
  <si>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</si>
  <si>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4221914000  AYUDAS Y SUBSIDIOS</t>
  </si>
  <si>
    <t>4221 Trans. Internas y Asig. al Secto</t>
  </si>
  <si>
    <t>4220 Transferencias, Asignaciones, Subs.</t>
  </si>
  <si>
    <t>PARTICIPACIONES, APORTACIONES</t>
  </si>
  <si>
    <t>ERA-02 OTROS INGRESOS Y BENEFICIOS</t>
  </si>
  <si>
    <t xml:space="preserve">4300 OTROS INGRESOS Y BENEFICIOS
</t>
  </si>
  <si>
    <t>4311511001 INTERESES NORMALES</t>
  </si>
  <si>
    <t>4311511008 INTERESES CONVENIOS FEDERALES</t>
  </si>
  <si>
    <t>4311511013 INTERESES FAM EDUCACION SUPERIOR</t>
  </si>
  <si>
    <t>4399000008 Diferencias por redondeo</t>
  </si>
  <si>
    <t>Página 12</t>
  </si>
  <si>
    <t>GASTOS Y OTRAS PÉRDIDAS</t>
  </si>
  <si>
    <t>ERA-03 GASTOS</t>
  </si>
  <si>
    <t>%GASTO</t>
  </si>
  <si>
    <t>5000 GASTOS Y OTRAS PERDIDAS</t>
  </si>
  <si>
    <t>5111113000  SUELDOS BASE AL PERS</t>
  </si>
  <si>
    <t>5112121000  HONORARIOS ASIMILABLES A SALARIOS</t>
  </si>
  <si>
    <t>5113132000  PRIMAS DE VACAS., D</t>
  </si>
  <si>
    <t>5114141000  APORTACIONES DE SEGURIDAD SOCIAL</t>
  </si>
  <si>
    <t>5114142000  APORTACIONES A FONDOS DE VIVIENDA</t>
  </si>
  <si>
    <t>5114143000  APORT. S. RETIRO.</t>
  </si>
  <si>
    <t>5114144000  SEGUROS MÚLTIPLES</t>
  </si>
  <si>
    <t>5115154000  PRESTACIONES CONTRACTUALES</t>
  </si>
  <si>
    <t>5115155000  APOYOS A LA CAPACITA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</si>
  <si>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</si>
  <si>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</si>
  <si>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</si>
  <si>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</si>
  <si>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</si>
  <si>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</si>
  <si>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</si>
  <si>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5122223000  UTENSILIOS PARA EL S</t>
  </si>
  <si>
    <t>5123231000  PROD. ALIM. AGRO.</t>
  </si>
  <si>
    <t>5123236000  PROD. METAL. NO</t>
  </si>
  <si>
    <t>5123239000  OT. PROD. AMP</t>
  </si>
  <si>
    <t>5124241000  PRODUCTOS MINERALES NO METALICOS</t>
  </si>
  <si>
    <t>5124242000  CEMENTO Y PRODUCTOS DE CONCRETO</t>
  </si>
  <si>
    <t>5124243000  CAL, YESO Y PRODUCTOS DE YESO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</si>
  <si>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</si>
  <si>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</si>
  <si>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</si>
  <si>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</si>
  <si>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</si>
  <si>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</si>
  <si>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</si>
  <si>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MEDICINAS Y PRODUCTO</t>
  </si>
  <si>
    <t>5125254000  MATERIALES, ACCESOR</t>
  </si>
  <si>
    <t>5125255000  MAT., ACCESORIOS Y</t>
  </si>
  <si>
    <t>5125259000  OTROS PRODUCTOS QUÍMICOS</t>
  </si>
  <si>
    <t>5126261000  COMBUSTIBLES, LUBRI</t>
  </si>
  <si>
    <t>5127272000  PRENDAS DE PROTECCIÓN</t>
  </si>
  <si>
    <t>5127273000  ARTÍCULOS DEPORTIVOS</t>
  </si>
  <si>
    <t>5127274000  PRODUCTOS TEXTILES</t>
  </si>
  <si>
    <t>5129291000  HERRAMIENTAS MENORES</t>
  </si>
  <si>
    <t>5129292000  REFACCIONES, ACCESO</t>
  </si>
  <si>
    <t>5129293000  REF. A. EQ. EDU Y R</t>
  </si>
  <si>
    <t>5129294000  REFACCIONES Y ACCESO</t>
  </si>
  <si>
    <t>5129296000  REF. EQ. TRANSP.</t>
  </si>
  <si>
    <t>5129298000  REF. MAQ. Y O. EQ.</t>
  </si>
  <si>
    <t>5129299000  REF. OT. BIE. MUEB.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</si>
  <si>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</si>
  <si>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</si>
  <si>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</si>
  <si>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</si>
  <si>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</si>
  <si>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</si>
  <si>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5132323000  ARRE. M. Y EQ. EDU</t>
  </si>
  <si>
    <t>5132327000  ARRE. ACT. INTANG</t>
  </si>
  <si>
    <t>5132329000  OTROS ARRENDAMIENTOS</t>
  </si>
  <si>
    <t>5133331000  SERVS. LEGALES, DE</t>
  </si>
  <si>
    <t>5133332000  SERVS. DE DISEÑO, A</t>
  </si>
  <si>
    <t>5133333000  SERVS. CONSULT. ADM</t>
  </si>
  <si>
    <t>5133334000  CAPACITACIÓN</t>
  </si>
  <si>
    <t>5133336000  SERVS. APOYO ADMVO.</t>
  </si>
  <si>
    <t>5133338000  SERVICIOS DE VIGILANCIA</t>
  </si>
  <si>
    <t>5134341000  SERVICIOS FINANCIEROS Y BANCARIOS</t>
  </si>
  <si>
    <t>5134344000  SEGUROS DE RESPONSAB</t>
  </si>
  <si>
    <t>5134345000  SEGUROS DE BIENES PATRIMONIALES</t>
  </si>
  <si>
    <t>5134349000  SERV. FIN., BANCA.</t>
  </si>
  <si>
    <t>5135351000  CONSERV. Y MANTENIMI</t>
  </si>
  <si>
    <t>5135353000  INST., REPAR. Y MTT</t>
  </si>
  <si>
    <t>5135354000  INST., REPAR. Y MTT</t>
  </si>
  <si>
    <t>5135355000  REPAR. Y MTTO. DE EQ</t>
  </si>
  <si>
    <t>Página 13</t>
  </si>
  <si>
    <t>5135357000  INST., REP. Y MTTO.</t>
  </si>
  <si>
    <t>5135358000  SERVICIOS DE LIMPIEZ</t>
  </si>
  <si>
    <t>5135359000  SERVICIOS DE JARDINE</t>
  </si>
  <si>
    <t>5136361100  DIFUSION POR RADIO,</t>
  </si>
  <si>
    <t>5136361200  DIFUSION POR MEDIOS ALTERNATIVOS</t>
  </si>
  <si>
    <t>5136363000  SERV. CREA. PREPR</t>
  </si>
  <si>
    <t>5136365000  SERV. DE LA INDUSTR</t>
  </si>
  <si>
    <t>5137371000  PASAJES AEREOS</t>
  </si>
  <si>
    <t>5137372000  PASAJES TERRESTRES</t>
  </si>
  <si>
    <t>5137375000  VIATICOS EN EL PAIS</t>
  </si>
  <si>
    <t>5137376000  VIÁTICOS EN EL EXTRANJERO</t>
  </si>
  <si>
    <t>5137379000  OT. SER. TRASLADO</t>
  </si>
  <si>
    <t>5138381000  GASTOS DE CEREMONIAL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</si>
  <si>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</si>
  <si>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</si>
  <si>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</si>
  <si>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</si>
  <si>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</si>
  <si>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5242442000  BECAS O. AYUDA</t>
  </si>
  <si>
    <t>5518000001  BAJA DE ACTIVO FIJO</t>
  </si>
  <si>
    <t>5599000006  Diferencia por Redondeo</t>
  </si>
  <si>
    <t>100%</t>
  </si>
  <si>
    <t>III) NOTAS AL ESTADO DE VARIACIÓN A LA HACIENDA PÚBLICA</t>
  </si>
  <si>
    <t>VHP-01 PATRIMONIO CONTRIBUIDO</t>
  </si>
  <si>
    <t>3110000001  APORTACIONES</t>
  </si>
  <si>
    <t>3110000002  BAJA DE ACTIVO FIJO</t>
  </si>
  <si>
    <t>3110915000  BIENES MUEBLES E INMUEBLES</t>
  </si>
  <si>
    <t>3111825205  FAM EDU SUPERIOR BIE</t>
  </si>
  <si>
    <t>3111825206  FAM EDU SUPERIOR OBRA PUBLICA</t>
  </si>
  <si>
    <t>3111828005  FAFEF BIENES MUEBLES E INMUEBLES</t>
  </si>
  <si>
    <t>3111835000  CONVENIO BIENES MUEB</t>
  </si>
  <si>
    <t>3111836000  CONVENIO OBRA PÚBLICA</t>
  </si>
  <si>
    <t>3113825205  FAM EDU SUPERIOR BIE</t>
  </si>
  <si>
    <t>3113825206  FAM EDU SUPERIOR OBR</t>
  </si>
  <si>
    <t>3113835000  CONVENIO BIENES MUEB</t>
  </si>
  <si>
    <t>3113836000  CONVENIO OBRA PÚBLICA EJER ANT</t>
  </si>
  <si>
    <t>3113914205  ESTATALES DE EJERCIC</t>
  </si>
  <si>
    <t>3113914206  ESTATALES DE EJERCIC</t>
  </si>
  <si>
    <t>3113915000  BIENES MUEBLES E INM</t>
  </si>
  <si>
    <t>3113916000  OBRA PÚBLICA EJER ANTERIORES</t>
  </si>
  <si>
    <t>3114824206  APLICACIÓN FEDERALES</t>
  </si>
  <si>
    <t>3120000002  DONACIONES DE BIENES</t>
  </si>
  <si>
    <t>3110 HACIENDA PUBLICA/PATRIMONIO CONTRIBUIDO</t>
  </si>
  <si>
    <t>VHP-02 PATRIMONIO GENERADO</t>
  </si>
  <si>
    <t>MODIFICACION</t>
  </si>
  <si>
    <t>3210 Resultado del Ejercicio (Ahorro/Des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</si>
  <si>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</si>
  <si>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</si>
  <si>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</si>
  <si>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</si>
  <si>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</si>
  <si>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</si>
  <si>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</si>
  <si>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</si>
  <si>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</si>
  <si>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EJERC 2014</t>
  </si>
  <si>
    <t>3220000023  RESULTADO EJERC 2015</t>
  </si>
  <si>
    <t>3220000024  RESULTADO EJERC 2016</t>
  </si>
  <si>
    <t>3220001000  CAPITALIZACIÓN RECURSOS PROPIOS</t>
  </si>
  <si>
    <t>3220001001  CAPITALIZACIÓN REMANENTES</t>
  </si>
  <si>
    <t>3220020001  FONDO DE CONTINGENCIAS</t>
  </si>
  <si>
    <t>3220690201  APLICACIÓN DE REMANENTE PROPIO</t>
  </si>
  <si>
    <t>3220690202  APLICACIÓN DE REMANENTE FEDERAL</t>
  </si>
  <si>
    <t>3220690203  REMANENTE INSTERINSTITUCIONAL</t>
  </si>
  <si>
    <t>SUB TOTAL</t>
  </si>
  <si>
    <t>3210 HACIENDA PUBLICA /PATRIMONIO GENERADO</t>
  </si>
  <si>
    <t>Página 14</t>
  </si>
  <si>
    <t>IV) NOTAS AL ESTADO DE FLUJO DE EFECTIVO</t>
  </si>
  <si>
    <t>EFE-01 FLUJO DE EFECTIVO</t>
  </si>
  <si>
    <t>FLUJO</t>
  </si>
  <si>
    <t>1112101001  BANAMEX 7480502</t>
  </si>
  <si>
    <t>1112101002  BANAMEX 7514946</t>
  </si>
  <si>
    <t>1112101003  BANAMEX 7515640</t>
  </si>
  <si>
    <t>1112101004  BANAMEX 002218029075438656</t>
  </si>
  <si>
    <t>1112101005  BANAMEX 7544020</t>
  </si>
  <si>
    <t>1112101006  BANAMEX 7544144</t>
  </si>
  <si>
    <t>1112101007  BANAMEX 7544039</t>
  </si>
  <si>
    <t>1112101008  BANAMEX 0290 7547097</t>
  </si>
  <si>
    <t>1112101009  BANAMEX 7551280</t>
  </si>
  <si>
    <t>1112101011  EXTENSIONISMO RURAL 321773-2</t>
  </si>
  <si>
    <t>1112101013  BANAMEX FAM 2012 6268</t>
  </si>
  <si>
    <t>1112101018  BANAMEX 3199026 EXT RURAL F.10120</t>
  </si>
  <si>
    <t>1112102002  BANCOMER 0110818488</t>
  </si>
  <si>
    <t>1112102005  BANCOMER 0110849006</t>
  </si>
  <si>
    <t>1112107001  SANTANDER CONCE 953</t>
  </si>
  <si>
    <t>1112107002  SERFIN65-50182547-2</t>
  </si>
  <si>
    <t>1112107003  SERFIN-92000586826</t>
  </si>
  <si>
    <t>1112107004  SERFIN-65501972950</t>
  </si>
  <si>
    <t>1112107006  SERFIN-65-50202481-3</t>
  </si>
  <si>
    <t>1112107011  SERFIN 6550 2177 316 KA08</t>
  </si>
  <si>
    <t>1112107018  SERFIN 2694825 INGRE</t>
  </si>
  <si>
    <t>1112107019  SERFIN 2648549 CONCYTEG</t>
  </si>
  <si>
    <t>1112107022  SERFIN 6550299366 FAM 2011</t>
  </si>
  <si>
    <t>1112107024  SERFIN 655032141359 PROMEP</t>
  </si>
  <si>
    <t>1112107027  SANTANDER CONCE 403</t>
  </si>
  <si>
    <t>1112107031  SERFIN SANTANDER 180</t>
  </si>
  <si>
    <t>1112107032  SERFIN SANTANDER 180</t>
  </si>
  <si>
    <t>1112107033  SERFIN SANTANDER 180</t>
  </si>
  <si>
    <t>1112107034  SERFIN SANTANDER 180</t>
  </si>
  <si>
    <t>1112107035  SERFIN SANTANDER 180</t>
  </si>
  <si>
    <t>1112107036  SERFIN SANTANDER 180</t>
  </si>
  <si>
    <t>1112107037  SERFIN SANTANDER 180</t>
  </si>
  <si>
    <t>1112107039  SANTANDER 1800004007</t>
  </si>
  <si>
    <t>1112107040  SANTANDER 1800004129</t>
  </si>
  <si>
    <t>1112107042  SANTANDER 1800004390</t>
  </si>
  <si>
    <t>1112107043  SANTANDER 18000043682 Evercast</t>
  </si>
  <si>
    <t>1112107044  SANTANDER 1800004198</t>
  </si>
  <si>
    <t>1112107045  SANTANDER 1800004446</t>
  </si>
  <si>
    <t>1112107046  SANTANDER  180000469</t>
  </si>
  <si>
    <t>1112107048  SANTANDER 18-0000543</t>
  </si>
  <si>
    <t>1112107049  SANTANDER 18-0000543</t>
  </si>
  <si>
    <t>1112 Bancos/Tesoreria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</si>
  <si>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</si>
  <si>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</si>
  <si>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</si>
  <si>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</si>
  <si>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1236262200 EDIFICACIÓN NO HABITACIONAL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</si>
  <si>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</si>
  <si>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</si>
  <si>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</si>
  <si>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</si>
  <si>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</si>
  <si>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NOTAS DE MEMORIA.</t>
  </si>
  <si>
    <t>7410000001  DEMANDAS JUDICIALES</t>
  </si>
  <si>
    <t>7420000001  RESOLUCIÓN DE DEMAND</t>
  </si>
  <si>
    <t>CUENTAS DE ORDEN CONTABLES</t>
  </si>
  <si>
    <t>Página 15</t>
  </si>
  <si>
    <t>Bienes Inmuebles, Infraestructura y Construcciones en Proceso</t>
  </si>
  <si>
    <t>NOTA:     EFE-03</t>
  </si>
  <si>
    <t>EFE-03 CONCILIACIÓN DEL FLUJO DE EFECTIVO</t>
  </si>
  <si>
    <t>CUENTA</t>
  </si>
  <si>
    <t>NOMBRE DE LA CUENTA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</si>
  <si>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</si>
  <si>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</si>
  <si>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</si>
  <si>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</si>
  <si>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</si>
  <si>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</si>
  <si>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</si>
  <si>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</si>
  <si>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</si>
  <si>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</si>
  <si>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</si>
  <si>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</si>
  <si>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</si>
  <si>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</si>
  <si>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</si>
  <si>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</si>
  <si>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</si>
  <si>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</si>
  <si>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</si>
  <si>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</si>
  <si>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</si>
  <si>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</si>
  <si>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</si>
  <si>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</si>
  <si>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</si>
  <si>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</si>
  <si>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</si>
  <si>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</si>
  <si>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</si>
  <si>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</si>
  <si>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</si>
  <si>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</si>
  <si>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</si>
  <si>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</si>
  <si>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</si>
  <si>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</si>
  <si>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1° de Enero al 30 de Septiembre de 2017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</si>
  <si>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</si>
  <si>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</si>
  <si>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</si>
  <si>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</si>
  <si>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</si>
  <si>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</si>
  <si>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</si>
  <si>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</si>
  <si>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</si>
  <si>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</si>
  <si>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</si>
  <si>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</si>
  <si>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</si>
  <si>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</si>
  <si>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</si>
  <si>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</si>
  <si>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</si>
  <si>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</si>
  <si>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</si>
  <si>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</si>
  <si>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</si>
  <si>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</si>
  <si>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</si>
  <si>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</si>
  <si>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</si>
  <si>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</si>
  <si>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</si>
  <si>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</si>
  <si>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Página 16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</si>
  <si>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</si>
  <si>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</si>
  <si>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</si>
  <si>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</si>
  <si>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</si>
  <si>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</si>
  <si>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</si>
  <si>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</si>
  <si>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Otros Gastos</t>
  </si>
  <si>
    <t>Otros Gastos Contables No Presupuestales</t>
  </si>
  <si>
    <t>4. Total de Gasto Contable (4 = 1 - 2 + 3)</t>
  </si>
  <si>
    <t>NOTAS DE MEMORIA</t>
  </si>
  <si>
    <t>7000 CUENTAS DE ORDEN CONTABLES</t>
  </si>
  <si>
    <t>7400 JUICIOS</t>
  </si>
  <si>
    <t>7410 Resolución</t>
  </si>
  <si>
    <t>7420 Proceso Judicial</t>
  </si>
  <si>
    <t>Bajo protesta de decir verdad declaramos que los Estados Financieros y sus Notas son razonablemente correctos y responsabilidad del emisor</t>
  </si>
  <si>
    <t xml:space="preserve">                          ING. JOSÉ DE JESÚS ROMO GUTIERREZ</t>
  </si>
  <si>
    <t>MTRO. HUGO GARCÍA VARGAS</t>
  </si>
  <si>
    <t xml:space="preserve">                                  SECRETARIO ADMINISTRATIVO</t>
  </si>
  <si>
    <t xml:space="preserve">                     RECTOR</t>
  </si>
  <si>
    <t>Página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</si>
</sst>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;\-#,##0.00;&quot; &quot;"/>
    <numFmt numFmtId="165" formatCode="_-* #,##0.00_-;\-* #,##0.00_-;_-* &quot;-&quot;??_-;_-@_-"/>
    <numFmt numFmtId="166" formatCode="#,##0.00_ ;\-#,##0.00\ "/>
    <numFmt numFmtId="167" formatCode="#,##0;\-#,##0;&quot; &quot;"/>
    <numFmt numFmtId="168" formatCode="#,##0.0000000000_ ;\-#,##0.0000000000\ "/>
    <numFmt numFmtId="169" formatCode="#,##0.0_ ;\-#,##0.0\ "/>
    <numFmt numFmtId="170" formatCode="#,##0.000000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8"/>
      <color rgb="FF000000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74">
    <xf numFmtId="0" fontId="0" fillId="0" borderId="0" xfId="0"/>
    <xf numFmtId="0" fontId="3" fillId="2" borderId="0" xfId="0" applyFont="1" applyFill="1" applyAlignment="1"/>
    <xf numFmtId="0" fontId="3" fillId="0" borderId="0" xfId="0" applyFont="1" applyFill="1" applyAlignment="1"/>
    <xf numFmtId="0" fontId="3" fillId="3" borderId="0" xfId="0" applyFont="1" applyFill="1"/>
    <xf numFmtId="0" fontId="5" fillId="0" borderId="0" xfId="0" applyFont="1" applyAlignment="1">
      <alignment horizontal="center"/>
    </xf>
    <xf numFmtId="0" fontId="6" fillId="0" borderId="0" xfId="0" applyFont="1"/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NumberFormat="1" applyFont="1" applyFill="1" applyBorder="1" applyAlignment="1" applyProtection="1">
      <protection locked="0"/>
    </xf>
    <xf numFmtId="0" fontId="7" fillId="3" borderId="0" xfId="0" applyFont="1" applyFill="1" applyBorder="1"/>
    <xf numFmtId="0" fontId="4" fillId="3" borderId="0" xfId="0" applyFont="1" applyFill="1" applyBorder="1" applyAlignment="1">
      <alignment horizontal="left"/>
    </xf>
    <xf numFmtId="0" fontId="8" fillId="0" borderId="0" xfId="0" applyFont="1" applyBorder="1" applyAlignment="1"/>
    <xf numFmtId="0" fontId="9" fillId="3" borderId="0" xfId="0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Border="1" applyAlignment="1">
      <alignment horizontal="left"/>
    </xf>
    <xf numFmtId="0" fontId="12" fillId="3" borderId="0" xfId="0" applyFont="1" applyFill="1" applyBorder="1"/>
    <xf numFmtId="0" fontId="3" fillId="3" borderId="0" xfId="0" applyFont="1" applyFill="1" applyBorder="1"/>
    <xf numFmtId="0" fontId="11" fillId="3" borderId="0" xfId="0" applyFont="1" applyFill="1" applyBorder="1"/>
    <xf numFmtId="49" fontId="4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/>
    </xf>
    <xf numFmtId="164" fontId="6" fillId="3" borderId="2" xfId="0" applyNumberFormat="1" applyFont="1" applyFill="1" applyBorder="1"/>
    <xf numFmtId="49" fontId="4" fillId="3" borderId="3" xfId="0" applyNumberFormat="1" applyFont="1" applyFill="1" applyBorder="1" applyAlignment="1">
      <alignment horizontal="left"/>
    </xf>
    <xf numFmtId="164" fontId="6" fillId="3" borderId="3" xfId="0" applyNumberFormat="1" applyFont="1" applyFill="1" applyBorder="1"/>
    <xf numFmtId="49" fontId="13" fillId="0" borderId="3" xfId="0" applyNumberFormat="1" applyFont="1" applyFill="1" applyBorder="1" applyAlignment="1">
      <alignment horizontal="left"/>
    </xf>
    <xf numFmtId="164" fontId="0" fillId="0" borderId="3" xfId="0" applyNumberFormat="1" applyFill="1" applyBorder="1"/>
    <xf numFmtId="49" fontId="4" fillId="3" borderId="4" xfId="0" applyNumberFormat="1" applyFont="1" applyFill="1" applyBorder="1" applyAlignment="1">
      <alignment horizontal="left"/>
    </xf>
    <xf numFmtId="164" fontId="6" fillId="3" borderId="4" xfId="0" applyNumberFormat="1" applyFont="1" applyFill="1" applyBorder="1"/>
    <xf numFmtId="165" fontId="4" fillId="2" borderId="1" xfId="1" applyFont="1" applyFill="1" applyBorder="1" applyAlignment="1">
      <alignment horizontal="center" vertical="center"/>
    </xf>
    <xf numFmtId="0" fontId="14" fillId="3" borderId="0" xfId="0" applyFont="1" applyFill="1" applyBorder="1"/>
    <xf numFmtId="164" fontId="3" fillId="3" borderId="3" xfId="0" applyNumberFormat="1" applyFont="1" applyFill="1" applyBorder="1"/>
    <xf numFmtId="165" fontId="3" fillId="3" borderId="4" xfId="1" applyFont="1" applyFill="1" applyBorder="1"/>
    <xf numFmtId="49" fontId="4" fillId="3" borderId="0" xfId="0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/>
    <xf numFmtId="164" fontId="3" fillId="0" borderId="3" xfId="0" applyNumberFormat="1" applyFont="1" applyFill="1" applyBorder="1"/>
    <xf numFmtId="164" fontId="11" fillId="0" borderId="3" xfId="0" applyNumberFormat="1" applyFont="1" applyFill="1" applyBorder="1"/>
    <xf numFmtId="164" fontId="3" fillId="3" borderId="4" xfId="0" applyNumberFormat="1" applyFont="1" applyFill="1" applyBorder="1"/>
    <xf numFmtId="166" fontId="3" fillId="3" borderId="0" xfId="0" applyNumberFormat="1" applyFont="1" applyFill="1"/>
    <xf numFmtId="0" fontId="11" fillId="3" borderId="0" xfId="0" applyFont="1" applyFill="1"/>
    <xf numFmtId="49" fontId="4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/>
    <xf numFmtId="49" fontId="4" fillId="2" borderId="1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left"/>
    </xf>
    <xf numFmtId="164" fontId="6" fillId="3" borderId="6" xfId="0" applyNumberFormat="1" applyFont="1" applyFill="1" applyBorder="1"/>
    <xf numFmtId="49" fontId="4" fillId="3" borderId="7" xfId="0" applyNumberFormat="1" applyFont="1" applyFill="1" applyBorder="1" applyAlignment="1">
      <alignment horizontal="left"/>
    </xf>
    <xf numFmtId="164" fontId="6" fillId="3" borderId="8" xfId="0" applyNumberFormat="1" applyFont="1" applyFill="1" applyBorder="1"/>
    <xf numFmtId="164" fontId="6" fillId="3" borderId="9" xfId="0" applyNumberFormat="1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164" fontId="4" fillId="2" borderId="12" xfId="0" applyNumberFormat="1" applyFont="1" applyFill="1" applyBorder="1"/>
    <xf numFmtId="164" fontId="4" fillId="3" borderId="0" xfId="0" applyNumberFormat="1" applyFont="1" applyFill="1" applyBorder="1"/>
    <xf numFmtId="49" fontId="4" fillId="2" borderId="10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/>
    <xf numFmtId="164" fontId="0" fillId="0" borderId="3" xfId="0" applyNumberFormat="1" applyFont="1" applyFill="1" applyBorder="1"/>
    <xf numFmtId="0" fontId="3" fillId="0" borderId="0" xfId="0" applyFont="1" applyFill="1" applyBorder="1"/>
    <xf numFmtId="49" fontId="13" fillId="0" borderId="0" xfId="0" applyNumberFormat="1" applyFont="1" applyFill="1" applyBorder="1" applyAlignment="1">
      <alignment horizontal="left"/>
    </xf>
    <xf numFmtId="167" fontId="11" fillId="3" borderId="3" xfId="0" applyNumberFormat="1" applyFont="1" applyFill="1" applyBorder="1"/>
    <xf numFmtId="49" fontId="13" fillId="0" borderId="4" xfId="0" applyNumberFormat="1" applyFont="1" applyFill="1" applyBorder="1" applyAlignment="1">
      <alignment horizontal="left"/>
    </xf>
    <xf numFmtId="0" fontId="0" fillId="0" borderId="4" xfId="0" applyBorder="1"/>
    <xf numFmtId="0" fontId="3" fillId="2" borderId="1" xfId="0" applyFont="1" applyFill="1" applyBorder="1"/>
    <xf numFmtId="0" fontId="11" fillId="2" borderId="2" xfId="2" applyFont="1" applyFill="1" applyBorder="1" applyAlignment="1">
      <alignment horizontal="left" vertical="center" wrapText="1"/>
    </xf>
    <xf numFmtId="4" fontId="11" fillId="2" borderId="2" xfId="3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Border="1" applyAlignment="1"/>
    <xf numFmtId="0" fontId="3" fillId="3" borderId="7" xfId="0" applyFont="1" applyFill="1" applyBorder="1"/>
    <xf numFmtId="0" fontId="3" fillId="3" borderId="4" xfId="0" applyFont="1" applyFill="1" applyBorder="1"/>
    <xf numFmtId="4" fontId="11" fillId="2" borderId="1" xfId="3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/>
    <xf numFmtId="49" fontId="4" fillId="3" borderId="14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wrapText="1"/>
    </xf>
    <xf numFmtId="4" fontId="3" fillId="0" borderId="15" xfId="3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9" fontId="3" fillId="0" borderId="3" xfId="0" applyNumberFormat="1" applyFont="1" applyFill="1" applyBorder="1" applyAlignment="1">
      <alignment wrapText="1"/>
    </xf>
    <xf numFmtId="4" fontId="3" fillId="0" borderId="0" xfId="3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8" xfId="3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left" vertical="center" wrapText="1"/>
    </xf>
    <xf numFmtId="164" fontId="11" fillId="3" borderId="2" xfId="0" applyNumberFormat="1" applyFont="1" applyFill="1" applyBorder="1"/>
    <xf numFmtId="168" fontId="3" fillId="3" borderId="0" xfId="0" applyNumberFormat="1" applyFont="1" applyFill="1"/>
    <xf numFmtId="49" fontId="4" fillId="0" borderId="4" xfId="0" applyNumberFormat="1" applyFont="1" applyFill="1" applyBorder="1" applyAlignment="1">
      <alignment horizontal="left"/>
    </xf>
    <xf numFmtId="164" fontId="16" fillId="0" borderId="4" xfId="0" applyNumberFormat="1" applyFont="1" applyFill="1" applyBorder="1"/>
    <xf numFmtId="165" fontId="4" fillId="2" borderId="4" xfId="1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left"/>
    </xf>
    <xf numFmtId="164" fontId="6" fillId="0" borderId="3" xfId="0" applyNumberFormat="1" applyFont="1" applyFill="1" applyBorder="1"/>
    <xf numFmtId="0" fontId="3" fillId="3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164" fontId="0" fillId="0" borderId="4" xfId="0" applyNumberFormat="1" applyFont="1" applyFill="1" applyBorder="1"/>
    <xf numFmtId="49" fontId="4" fillId="2" borderId="4" xfId="0" applyNumberFormat="1" applyFont="1" applyFill="1" applyBorder="1" applyAlignment="1">
      <alignment horizontal="right" vertical="center"/>
    </xf>
    <xf numFmtId="0" fontId="11" fillId="2" borderId="1" xfId="2" applyFont="1" applyFill="1" applyBorder="1" applyAlignment="1">
      <alignment horizontal="center" vertical="center" wrapText="1"/>
    </xf>
    <xf numFmtId="164" fontId="6" fillId="3" borderId="16" xfId="0" applyNumberFormat="1" applyFont="1" applyFill="1" applyBorder="1"/>
    <xf numFmtId="49" fontId="4" fillId="2" borderId="12" xfId="0" applyNumberFormat="1" applyFont="1" applyFill="1" applyBorder="1" applyAlignment="1">
      <alignment vertical="center"/>
    </xf>
    <xf numFmtId="164" fontId="3" fillId="3" borderId="0" xfId="0" applyNumberFormat="1" applyFont="1" applyFill="1"/>
    <xf numFmtId="0" fontId="6" fillId="3" borderId="0" xfId="0" applyFont="1" applyFill="1"/>
    <xf numFmtId="164" fontId="0" fillId="0" borderId="5" xfId="0" applyNumberFormat="1" applyFill="1" applyBorder="1"/>
    <xf numFmtId="49" fontId="4" fillId="0" borderId="3" xfId="0" applyNumberFormat="1" applyFont="1" applyFill="1" applyBorder="1" applyAlignment="1">
      <alignment horizontal="left"/>
    </xf>
    <xf numFmtId="167" fontId="0" fillId="0" borderId="3" xfId="0" applyNumberFormat="1" applyFont="1" applyFill="1" applyBorder="1"/>
    <xf numFmtId="164" fontId="16" fillId="3" borderId="6" xfId="0" applyNumberFormat="1" applyFont="1" applyFill="1" applyBorder="1"/>
    <xf numFmtId="49" fontId="7" fillId="3" borderId="3" xfId="0" applyNumberFormat="1" applyFont="1" applyFill="1" applyBorder="1" applyAlignment="1">
      <alignment horizontal="left"/>
    </xf>
    <xf numFmtId="49" fontId="17" fillId="2" borderId="1" xfId="0" applyNumberFormat="1" applyFont="1" applyFill="1" applyBorder="1" applyAlignment="1">
      <alignment horizontal="left"/>
    </xf>
    <xf numFmtId="49" fontId="17" fillId="2" borderId="1" xfId="0" applyNumberFormat="1" applyFont="1" applyFill="1" applyBorder="1" applyAlignment="1">
      <alignment horizontal="center"/>
    </xf>
    <xf numFmtId="167" fontId="0" fillId="0" borderId="3" xfId="0" applyNumberFormat="1" applyFill="1" applyBorder="1"/>
    <xf numFmtId="167" fontId="4" fillId="0" borderId="4" xfId="0" applyNumberFormat="1" applyFont="1" applyFill="1" applyBorder="1"/>
    <xf numFmtId="164" fontId="4" fillId="0" borderId="4" xfId="0" applyNumberFormat="1" applyFont="1" applyFill="1" applyBorder="1"/>
    <xf numFmtId="169" fontId="3" fillId="3" borderId="0" xfId="0" applyNumberFormat="1" applyFont="1" applyFill="1"/>
    <xf numFmtId="4" fontId="18" fillId="0" borderId="0" xfId="4" applyNumberFormat="1" applyFont="1" applyBorder="1" applyAlignment="1"/>
    <xf numFmtId="0" fontId="19" fillId="0" borderId="0" xfId="0" applyFont="1" applyAlignment="1"/>
    <xf numFmtId="4" fontId="19" fillId="0" borderId="0" xfId="0" applyNumberFormat="1" applyFont="1" applyAlignment="1"/>
    <xf numFmtId="0" fontId="20" fillId="0" borderId="1" xfId="2" applyNumberFormat="1" applyFont="1" applyFill="1" applyBorder="1" applyAlignment="1">
      <alignment horizontal="center" vertical="top"/>
    </xf>
    <xf numFmtId="0" fontId="20" fillId="0" borderId="1" xfId="2" applyFont="1" applyFill="1" applyBorder="1" applyAlignment="1">
      <alignment vertical="top" wrapText="1"/>
    </xf>
    <xf numFmtId="4" fontId="18" fillId="0" borderId="1" xfId="0" applyNumberFormat="1" applyFont="1" applyFill="1" applyBorder="1" applyAlignment="1">
      <alignment horizontal="right"/>
    </xf>
    <xf numFmtId="0" fontId="21" fillId="0" borderId="1" xfId="2" applyNumberFormat="1" applyFont="1" applyFill="1" applyBorder="1" applyAlignment="1">
      <alignment horizontal="center" vertical="top"/>
    </xf>
    <xf numFmtId="0" fontId="21" fillId="0" borderId="1" xfId="2" applyFont="1" applyFill="1" applyBorder="1" applyAlignment="1">
      <alignment vertical="top" wrapText="1"/>
    </xf>
    <xf numFmtId="4" fontId="18" fillId="0" borderId="17" xfId="0" applyNumberFormat="1" applyFont="1" applyFill="1" applyBorder="1" applyAlignment="1">
      <alignment horizontal="right"/>
    </xf>
    <xf numFmtId="0" fontId="21" fillId="0" borderId="1" xfId="2" applyFont="1" applyBorder="1" applyAlignment="1">
      <alignment vertical="top" wrapText="1"/>
    </xf>
    <xf numFmtId="0" fontId="20" fillId="0" borderId="1" xfId="2" applyFont="1" applyBorder="1" applyAlignment="1">
      <alignment vertical="top" wrapText="1"/>
    </xf>
    <xf numFmtId="0" fontId="21" fillId="0" borderId="18" xfId="2" applyNumberFormat="1" applyFont="1" applyFill="1" applyBorder="1" applyAlignment="1">
      <alignment horizontal="center" vertical="top"/>
    </xf>
    <xf numFmtId="0" fontId="21" fillId="0" borderId="18" xfId="2" applyFont="1" applyBorder="1" applyAlignment="1">
      <alignment vertical="top" wrapText="1"/>
    </xf>
    <xf numFmtId="4" fontId="18" fillId="0" borderId="18" xfId="0" applyNumberFormat="1" applyFont="1" applyFill="1" applyBorder="1" applyAlignment="1">
      <alignment horizontal="right"/>
    </xf>
    <xf numFmtId="4" fontId="18" fillId="0" borderId="19" xfId="0" applyNumberFormat="1" applyFont="1" applyFill="1" applyBorder="1" applyAlignment="1">
      <alignment horizontal="right"/>
    </xf>
    <xf numFmtId="4" fontId="3" fillId="3" borderId="0" xfId="0" applyNumberFormat="1" applyFont="1" applyFill="1" applyBorder="1"/>
    <xf numFmtId="4" fontId="19" fillId="0" borderId="1" xfId="0" applyNumberFormat="1" applyFont="1" applyFill="1" applyBorder="1" applyAlignment="1">
      <alignment horizontal="right"/>
    </xf>
    <xf numFmtId="0" fontId="11" fillId="0" borderId="1" xfId="0" applyFont="1" applyBorder="1"/>
    <xf numFmtId="0" fontId="23" fillId="0" borderId="1" xfId="0" applyFont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right" vertical="center"/>
    </xf>
    <xf numFmtId="0" fontId="3" fillId="0" borderId="0" xfId="0" applyFont="1"/>
    <xf numFmtId="4" fontId="19" fillId="0" borderId="1" xfId="0" applyNumberFormat="1" applyFont="1" applyBorder="1"/>
    <xf numFmtId="4" fontId="18" fillId="0" borderId="1" xfId="0" applyNumberFormat="1" applyFont="1" applyBorder="1"/>
    <xf numFmtId="4" fontId="3" fillId="3" borderId="0" xfId="0" applyNumberFormat="1" applyFont="1" applyFill="1"/>
    <xf numFmtId="0" fontId="25" fillId="0" borderId="0" xfId="0" applyFont="1"/>
    <xf numFmtId="4" fontId="23" fillId="0" borderId="1" xfId="0" applyNumberFormat="1" applyFont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165" fontId="3" fillId="3" borderId="0" xfId="1" applyNumberFormat="1" applyFont="1" applyFill="1" applyBorder="1"/>
    <xf numFmtId="170" fontId="3" fillId="3" borderId="0" xfId="0" applyNumberFormat="1" applyFont="1" applyFill="1" applyBorder="1"/>
    <xf numFmtId="0" fontId="10" fillId="0" borderId="0" xfId="0" applyFont="1" applyBorder="1" applyAlignment="1">
      <alignment horizontal="center"/>
    </xf>
    <xf numFmtId="164" fontId="16" fillId="3" borderId="16" xfId="0" applyNumberFormat="1" applyFont="1" applyFill="1" applyBorder="1"/>
    <xf numFmtId="0" fontId="20" fillId="0" borderId="20" xfId="2" applyFont="1" applyFill="1" applyBorder="1" applyAlignment="1">
      <alignment horizontal="left"/>
    </xf>
    <xf numFmtId="4" fontId="21" fillId="0" borderId="20" xfId="2" applyNumberFormat="1" applyFont="1" applyFill="1" applyBorder="1"/>
    <xf numFmtId="0" fontId="21" fillId="0" borderId="20" xfId="2" applyFont="1" applyFill="1" applyBorder="1" applyAlignment="1">
      <alignment horizontal="left"/>
    </xf>
    <xf numFmtId="165" fontId="19" fillId="0" borderId="1" xfId="1" applyFont="1" applyBorder="1" applyAlignment="1">
      <alignment horizontal="right"/>
    </xf>
    <xf numFmtId="0" fontId="18" fillId="3" borderId="0" xfId="0" applyFont="1" applyFill="1"/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Alignment="1"/>
    <xf numFmtId="0" fontId="23" fillId="0" borderId="10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3" fillId="3" borderId="0" xfId="0" applyFont="1" applyFill="1" applyBorder="1"/>
    <xf numFmtId="0" fontId="10" fillId="0" borderId="0" xfId="0" applyFont="1" applyBorder="1" applyAlignment="1">
      <alignment horizontal="center"/>
    </xf>
    <xf numFmtId="0" fontId="23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vertical="center"/>
    </xf>
    <xf numFmtId="0" fontId="22" fillId="2" borderId="12" xfId="0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5">
    <cellStyle name="Millares" xfId="1" builtinId="3"/>
    <cellStyle name="Millares 2" xfId="3"/>
    <cellStyle name="Millares 2 16 2" xf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683559</xdr:colOff>
      <xdr:row>627</xdr:row>
      <xdr:rowOff>145676</xdr:rowOff>
    </xdr:from>
    <xdr:to>
      <xdr:col>4</xdr:col>
      <xdr:colOff>1344706</xdr:colOff>
      <xdr:row>627</xdr:row>
      <xdr:rowOff>145676</xdr:rowOff>
    </xdr:to>
    <xdr:cxnSp macro="">
      <xdr:nvCxnSpPr>
        <xdr:cNvPr id="2" name="Conector recto 1"/>
        <xdr:cNvCxnSpPr/>
      </xdr:nvCxnSpPr>
      <xdr:spPr>
        <a:xfrm>
          <a:off x="5903259" y="132895601"/>
          <a:ext cx="244232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627529</xdr:colOff>
      <xdr:row>627</xdr:row>
      <xdr:rowOff>100854</xdr:rowOff>
    </xdr:from>
    <xdr:to>
      <xdr:col>2</xdr:col>
      <xdr:colOff>2308411</xdr:colOff>
      <xdr:row>627</xdr:row>
      <xdr:rowOff>100854</xdr:rowOff>
    </xdr:to>
    <xdr:cxnSp macro="">
      <xdr:nvCxnSpPr>
        <xdr:cNvPr id="3" name="Conector recto 2"/>
        <xdr:cNvCxnSpPr/>
      </xdr:nvCxnSpPr>
      <xdr:spPr>
        <a:xfrm>
          <a:off x="903754" y="132850779"/>
          <a:ext cx="244288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L659"/>
  <sheetViews>
    <sheetView showGridLines="0" tabSelected="1" zoomScale="85" zoomScaleNormal="85" workbookViewId="0">
      <selection activeCell="A691" sqref="A623:XFD691"/>
    </sheetView>
  </sheetViews>
  <sheetFormatPr baseColWidth="10" defaultRowHeight="12.75"/>
  <cols>
    <col min="1" max="1" width="4.140625" style="3" customWidth="1"/>
    <col min="2" max="2" width="11.42578125" style="3"/>
    <col min="3" max="3" width="62.7109375" style="3" customWidth="1"/>
    <col min="4" max="6" width="26.7109375" style="3" customWidth="1"/>
    <col min="7" max="7" width="18.5703125" style="3" customWidth="1"/>
    <col min="8" max="8" width="17.7109375" style="3" customWidth="1"/>
    <col min="9" max="16384" width="11.42578125" style="3"/>
  </cols>
  <sheetData>
    <row r="2" spans="2:12" ht="13.5" customHeight="1">
      <c r="B2" s="1"/>
      <c r="C2" s="1"/>
      <c r="D2" s="1"/>
      <c r="E2" s="1"/>
      <c r="F2" s="1"/>
      <c r="G2" s="1"/>
      <c r="H2" s="2"/>
      <c r="I2" s="2"/>
      <c r="J2" s="2"/>
      <c r="K2" s="2"/>
      <c r="L2" s="2"/>
    </row>
    <row r="3" spans="2:12" ht="15" customHeight="1">
      <c r="B3" s="171" t="s">
        <v>0</v>
      </c>
      <c r="C3" s="171"/>
      <c r="D3" s="171"/>
      <c r="E3" s="171"/>
      <c r="F3" s="171"/>
      <c r="G3" s="171"/>
    </row>
    <row r="4" spans="2:12" ht="24" customHeight="1">
      <c r="B4" s="171" t="s">
        <v>1</v>
      </c>
      <c r="C4" s="171"/>
      <c r="D4" s="171"/>
      <c r="E4" s="171"/>
      <c r="F4" s="171"/>
      <c r="G4" s="171"/>
    </row>
    <row r="5" spans="2:12">
      <c r="C5" s="4"/>
      <c r="D5" s="5"/>
      <c r="E5" s="6"/>
      <c r="F5" s="6"/>
    </row>
    <row r="6" spans="2:12">
      <c r="C6" s="7"/>
      <c r="D6" s="8"/>
      <c r="E6" s="9"/>
      <c r="F6" s="10"/>
      <c r="G6" s="7"/>
    </row>
    <row r="7" spans="2:12">
      <c r="C7" s="11" t="s">
        <v>2</v>
      </c>
    </row>
    <row r="8" spans="2:12" ht="15">
      <c r="B8" s="172" t="s">
        <v>3</v>
      </c>
      <c r="C8" s="172"/>
      <c r="D8" s="172"/>
      <c r="E8" s="172"/>
      <c r="F8" s="172"/>
      <c r="G8" s="172"/>
      <c r="H8" s="12"/>
      <c r="I8" s="12"/>
      <c r="J8" s="12"/>
      <c r="K8" s="12"/>
      <c r="L8" s="12"/>
    </row>
    <row r="9" spans="2:12">
      <c r="C9" s="13"/>
      <c r="D9" s="8"/>
      <c r="E9" s="9"/>
      <c r="F9" s="10"/>
    </row>
    <row r="10" spans="2:12">
      <c r="C10" s="14" t="s">
        <v>4</v>
      </c>
      <c r="D10" s="15"/>
      <c r="E10" s="6"/>
      <c r="F10" s="6"/>
    </row>
    <row r="11" spans="2:12">
      <c r="C11" s="16"/>
      <c r="D11" s="5"/>
      <c r="E11" s="6"/>
      <c r="F11" s="6"/>
    </row>
    <row r="12" spans="2:12">
      <c r="C12" s="17" t="s">
        <v>5</v>
      </c>
      <c r="D12" s="5"/>
      <c r="E12" s="6"/>
      <c r="F12" s="6"/>
    </row>
    <row r="13" spans="2:12">
      <c r="D13" s="5"/>
    </row>
    <row r="14" spans="2:12">
      <c r="C14" s="18" t="s">
        <v>6</v>
      </c>
      <c r="D14" s="19"/>
      <c r="E14" s="19"/>
    </row>
    <row r="15" spans="2:12">
      <c r="C15" s="20"/>
      <c r="D15" s="19"/>
      <c r="E15" s="19"/>
    </row>
    <row r="16" spans="2:12" ht="20.25" customHeight="1">
      <c r="C16" s="21" t="s">
        <v>7</v>
      </c>
      <c r="D16" s="22" t="s">
        <v>8</v>
      </c>
      <c r="E16" s="22" t="s">
        <v>9</v>
      </c>
    </row>
    <row r="17" spans="3:6">
      <c r="C17" s="23" t="s">
        <v>10</v>
      </c>
      <c r="D17" s="24"/>
      <c r="E17" s="24">
        <v>0</v>
      </c>
    </row>
    <row r="18" spans="3:6">
      <c r="C18" s="25"/>
      <c r="D18" s="26"/>
      <c r="E18" s="26">
        <v>0</v>
      </c>
    </row>
    <row r="19" spans="3:6">
      <c r="C19" s="25" t="s">
        <v>11</v>
      </c>
      <c r="D19" s="26"/>
      <c r="E19" s="26">
        <v>0</v>
      </c>
    </row>
    <row r="20" spans="3:6" ht="15">
      <c r="C20" s="27"/>
      <c r="D20" s="28"/>
      <c r="E20" s="26">
        <v>0</v>
      </c>
    </row>
    <row r="21" spans="3:6">
      <c r="C21" s="29" t="s">
        <v>12</v>
      </c>
      <c r="D21" s="30"/>
      <c r="E21" s="30">
        <v>0</v>
      </c>
    </row>
    <row r="22" spans="3:6">
      <c r="C22" s="20"/>
      <c r="D22" s="31">
        <f>SUM(D17:D21)</f>
        <v>0</v>
      </c>
      <c r="E22" s="22"/>
    </row>
    <row r="23" spans="3:6">
      <c r="C23" s="20"/>
      <c r="D23" s="19"/>
      <c r="E23" s="19"/>
    </row>
    <row r="24" spans="3:6">
      <c r="C24" s="20"/>
      <c r="D24" s="19"/>
      <c r="E24" s="19"/>
    </row>
    <row r="25" spans="3:6">
      <c r="C25" s="18" t="s">
        <v>13</v>
      </c>
      <c r="D25" s="32"/>
      <c r="E25" s="19"/>
    </row>
    <row r="27" spans="3:6" ht="18.75" customHeight="1">
      <c r="C27" s="21" t="s">
        <v>14</v>
      </c>
      <c r="D27" s="22" t="s">
        <v>8</v>
      </c>
      <c r="E27" s="22" t="s">
        <v>15</v>
      </c>
      <c r="F27" s="22" t="s">
        <v>16</v>
      </c>
    </row>
    <row r="28" spans="3:6">
      <c r="C28" s="25" t="s">
        <v>17</v>
      </c>
      <c r="D28" s="33"/>
      <c r="E28" s="33"/>
      <c r="F28" s="33"/>
    </row>
    <row r="29" spans="3:6" ht="15">
      <c r="C29" s="27" t="s">
        <v>18</v>
      </c>
      <c r="D29" s="28">
        <v>75000</v>
      </c>
      <c r="E29" s="28">
        <v>75000</v>
      </c>
      <c r="F29" s="28">
        <v>300000</v>
      </c>
    </row>
    <row r="30" spans="3:6" ht="15">
      <c r="C30" s="27" t="s">
        <v>19</v>
      </c>
      <c r="D30" s="28">
        <v>0</v>
      </c>
      <c r="E30" s="28">
        <v>-0.96</v>
      </c>
      <c r="F30" s="28">
        <v>1300835.8799999999</v>
      </c>
    </row>
    <row r="31" spans="3:6" ht="14.25" customHeight="1">
      <c r="C31" s="25" t="s">
        <v>20</v>
      </c>
      <c r="D31" s="33"/>
      <c r="E31" s="33"/>
      <c r="F31" s="33"/>
    </row>
    <row r="32" spans="3:6" ht="14.25" customHeight="1">
      <c r="C32" s="29"/>
      <c r="D32" s="34"/>
      <c r="E32" s="34"/>
      <c r="F32" s="34"/>
    </row>
    <row r="33" spans="3:6" ht="14.25" customHeight="1">
      <c r="D33" s="31">
        <f>SUM(D28:D32)</f>
        <v>75000</v>
      </c>
      <c r="E33" s="31">
        <f>SUM(E28:E32)</f>
        <v>74999.039999999994</v>
      </c>
      <c r="F33" s="31">
        <f>SUM(F28:F32)</f>
        <v>1600835.88</v>
      </c>
    </row>
    <row r="34" spans="3:6" ht="14.25" customHeight="1">
      <c r="D34" s="35"/>
      <c r="E34" s="35"/>
    </row>
    <row r="35" spans="3:6" ht="14.25" customHeight="1"/>
    <row r="36" spans="3:6" ht="23.25" customHeight="1">
      <c r="C36" s="21" t="s">
        <v>21</v>
      </c>
      <c r="D36" s="22" t="s">
        <v>8</v>
      </c>
      <c r="E36" s="22" t="s">
        <v>22</v>
      </c>
      <c r="F36" s="22" t="s">
        <v>23</v>
      </c>
    </row>
    <row r="37" spans="3:6" ht="14.25" customHeight="1">
      <c r="C37" s="25" t="s">
        <v>24</v>
      </c>
      <c r="D37" s="36">
        <f>+D38+D39</f>
        <v>60957.58</v>
      </c>
      <c r="E37" s="36">
        <f>+E38+E39</f>
        <v>60957.58</v>
      </c>
      <c r="F37" s="33"/>
    </row>
    <row r="38" spans="3:6" ht="14.25" customHeight="1">
      <c r="C38" s="33" t="s">
        <v>25</v>
      </c>
      <c r="D38" s="37">
        <v>59353.16</v>
      </c>
      <c r="E38" s="37">
        <v>59353.16</v>
      </c>
      <c r="F38" s="33"/>
    </row>
    <row r="39" spans="3:6" ht="14.25" customHeight="1">
      <c r="C39" s="33" t="s">
        <v>26</v>
      </c>
      <c r="D39" s="37">
        <v>1604.42</v>
      </c>
      <c r="E39" s="37">
        <v>1604.42</v>
      </c>
      <c r="F39" s="33"/>
    </row>
    <row r="40" spans="3:6" ht="14.25" customHeight="1">
      <c r="C40" s="25" t="s">
        <v>27</v>
      </c>
      <c r="D40" s="38">
        <f>+D41</f>
        <v>10000</v>
      </c>
      <c r="E40" s="38">
        <f>+E41</f>
        <v>10000</v>
      </c>
      <c r="F40" s="33"/>
    </row>
    <row r="41" spans="3:6" ht="14.25" customHeight="1">
      <c r="C41" s="33" t="s">
        <v>28</v>
      </c>
      <c r="D41" s="37">
        <v>10000</v>
      </c>
      <c r="E41" s="37">
        <v>10000</v>
      </c>
      <c r="F41" s="33"/>
    </row>
    <row r="42" spans="3:6" ht="14.25" customHeight="1">
      <c r="C42" s="25" t="s">
        <v>29</v>
      </c>
      <c r="D42" s="38">
        <f>+D43+D44</f>
        <v>9709960.1399999987</v>
      </c>
      <c r="E42" s="38">
        <f>+E43+E44</f>
        <v>9709960.1399999987</v>
      </c>
      <c r="F42" s="33"/>
    </row>
    <row r="43" spans="3:6" ht="14.25" customHeight="1">
      <c r="C43" s="33" t="s">
        <v>30</v>
      </c>
      <c r="D43" s="37">
        <v>9369497.4499999993</v>
      </c>
      <c r="E43" s="37">
        <v>9369497.4499999993</v>
      </c>
      <c r="F43" s="33"/>
    </row>
    <row r="44" spans="3:6" ht="14.25" customHeight="1">
      <c r="C44" s="39" t="s">
        <v>31</v>
      </c>
      <c r="D44" s="37">
        <v>340462.69</v>
      </c>
      <c r="E44" s="37">
        <v>340462.69</v>
      </c>
      <c r="F44" s="33"/>
    </row>
    <row r="45" spans="3:6" ht="14.25" customHeight="1">
      <c r="D45" s="31">
        <f>+D37+D40+D42</f>
        <v>9780917.7199999988</v>
      </c>
      <c r="E45" s="31">
        <f>+E37+E40+E42</f>
        <v>9780917.7199999988</v>
      </c>
      <c r="F45" s="22">
        <f>SUM(F36:F41)</f>
        <v>0</v>
      </c>
    </row>
    <row r="46" spans="3:6" ht="14.25" customHeight="1">
      <c r="D46" s="40"/>
      <c r="E46" s="40"/>
    </row>
    <row r="47" spans="3:6" ht="14.25" customHeight="1">
      <c r="D47" s="40"/>
      <c r="E47" s="40"/>
    </row>
    <row r="48" spans="3:6" ht="14.25" customHeight="1">
      <c r="C48" s="18" t="s">
        <v>32</v>
      </c>
    </row>
    <row r="49" spans="3:7" ht="14.25" customHeight="1">
      <c r="C49" s="41"/>
    </row>
    <row r="50" spans="3:7" ht="24" customHeight="1">
      <c r="C50" s="21" t="s">
        <v>33</v>
      </c>
      <c r="D50" s="22" t="s">
        <v>8</v>
      </c>
      <c r="E50" s="22" t="s">
        <v>34</v>
      </c>
    </row>
    <row r="51" spans="3:7" ht="14.25" customHeight="1">
      <c r="C51" s="23" t="s">
        <v>35</v>
      </c>
      <c r="D51" s="24"/>
      <c r="E51" s="24">
        <v>0</v>
      </c>
    </row>
    <row r="52" spans="3:7" ht="14.25" customHeight="1">
      <c r="C52" s="25"/>
      <c r="D52" s="26"/>
      <c r="E52" s="26">
        <v>0</v>
      </c>
    </row>
    <row r="53" spans="3:7" ht="14.25" customHeight="1">
      <c r="C53" s="25" t="s">
        <v>36</v>
      </c>
      <c r="D53" s="26"/>
      <c r="E53" s="26"/>
    </row>
    <row r="54" spans="3:7" ht="14.25" customHeight="1">
      <c r="C54" s="29"/>
      <c r="D54" s="30"/>
      <c r="E54" s="30">
        <v>0</v>
      </c>
    </row>
    <row r="55" spans="3:7" ht="14.25" customHeight="1">
      <c r="C55" s="42"/>
      <c r="D55" s="22">
        <f>SUM(D50:D54)</f>
        <v>0</v>
      </c>
      <c r="E55" s="22"/>
    </row>
    <row r="56" spans="3:7" ht="14.25" customHeight="1">
      <c r="C56" s="42"/>
      <c r="D56" s="43"/>
      <c r="E56" s="43"/>
    </row>
    <row r="57" spans="3:7" ht="9.75" customHeight="1">
      <c r="C57" s="42"/>
      <c r="D57" s="43"/>
      <c r="E57" s="43"/>
    </row>
    <row r="58" spans="3:7" ht="14.25" customHeight="1">
      <c r="C58" s="18" t="s">
        <v>37</v>
      </c>
    </row>
    <row r="59" spans="3:7" ht="14.25" customHeight="1">
      <c r="C59" s="41"/>
    </row>
    <row r="60" spans="3:7" ht="27.75" customHeight="1">
      <c r="C60" s="21" t="s">
        <v>38</v>
      </c>
      <c r="D60" s="22" t="s">
        <v>8</v>
      </c>
      <c r="E60" s="22" t="s">
        <v>9</v>
      </c>
      <c r="F60" s="44" t="s">
        <v>39</v>
      </c>
      <c r="G60" s="22" t="s">
        <v>40</v>
      </c>
    </row>
    <row r="61" spans="3:7" ht="14.25" customHeight="1">
      <c r="C61" s="45" t="s">
        <v>41</v>
      </c>
      <c r="D61" s="43"/>
      <c r="E61" s="43">
        <v>0</v>
      </c>
      <c r="F61" s="43">
        <v>0</v>
      </c>
      <c r="G61" s="46">
        <v>0</v>
      </c>
    </row>
    <row r="62" spans="3:7" ht="14.25" customHeight="1">
      <c r="C62" s="45"/>
      <c r="D62" s="43"/>
      <c r="E62" s="43">
        <v>0</v>
      </c>
      <c r="F62" s="43">
        <v>0</v>
      </c>
      <c r="G62" s="46">
        <v>0</v>
      </c>
    </row>
    <row r="63" spans="3:7" ht="14.25" customHeight="1">
      <c r="C63" s="45"/>
      <c r="D63" s="43"/>
      <c r="E63" s="43">
        <v>0</v>
      </c>
      <c r="F63" s="43">
        <v>0</v>
      </c>
      <c r="G63" s="46">
        <v>0</v>
      </c>
    </row>
    <row r="64" spans="3:7" ht="14.25" customHeight="1">
      <c r="C64" s="47"/>
      <c r="D64" s="48"/>
      <c r="E64" s="48">
        <v>0</v>
      </c>
      <c r="F64" s="48">
        <v>0</v>
      </c>
      <c r="G64" s="49">
        <v>0</v>
      </c>
    </row>
    <row r="65" spans="3:11" ht="15" customHeight="1">
      <c r="C65" s="42"/>
      <c r="D65" s="22">
        <f>SUM(D60:D64)</f>
        <v>0</v>
      </c>
      <c r="E65" s="50">
        <v>0</v>
      </c>
      <c r="F65" s="51">
        <v>0</v>
      </c>
      <c r="G65" s="52">
        <v>0</v>
      </c>
    </row>
    <row r="66" spans="3:11">
      <c r="C66" s="42"/>
      <c r="D66" s="53"/>
      <c r="E66" s="53"/>
      <c r="F66" s="53"/>
      <c r="G66" s="53"/>
    </row>
    <row r="67" spans="3:11">
      <c r="C67" s="42"/>
      <c r="D67" s="53"/>
      <c r="E67" s="53"/>
      <c r="F67" s="53"/>
      <c r="G67" s="53"/>
    </row>
    <row r="68" spans="3:11">
      <c r="C68" s="42"/>
      <c r="D68" s="53"/>
      <c r="E68" s="53"/>
      <c r="F68" s="53"/>
      <c r="G68" s="53"/>
    </row>
    <row r="69" spans="3:11" ht="26.25" customHeight="1">
      <c r="C69" s="21" t="s">
        <v>42</v>
      </c>
      <c r="D69" s="22" t="s">
        <v>8</v>
      </c>
      <c r="E69" s="22" t="s">
        <v>9</v>
      </c>
      <c r="F69" s="53"/>
      <c r="G69" s="53"/>
    </row>
    <row r="70" spans="3:11">
      <c r="C70" s="23" t="s">
        <v>43</v>
      </c>
      <c r="D70" s="46"/>
      <c r="E70" s="26">
        <v>0</v>
      </c>
      <c r="F70" s="53"/>
      <c r="G70" s="53"/>
    </row>
    <row r="71" spans="3:11">
      <c r="C71" s="29"/>
      <c r="D71" s="46"/>
      <c r="E71" s="26">
        <v>0</v>
      </c>
      <c r="F71" s="53"/>
      <c r="G71" s="53"/>
    </row>
    <row r="72" spans="3:11" ht="16.5" customHeight="1">
      <c r="C72" s="42"/>
      <c r="D72" s="22">
        <f>SUM(D70:D71)</f>
        <v>0</v>
      </c>
      <c r="E72" s="54"/>
      <c r="F72" s="53"/>
      <c r="G72" s="53"/>
    </row>
    <row r="73" spans="3:11">
      <c r="C73" s="42"/>
      <c r="D73" s="53"/>
      <c r="E73" s="53"/>
      <c r="F73" s="53"/>
      <c r="G73" s="53"/>
    </row>
    <row r="74" spans="3:11">
      <c r="C74" s="42"/>
      <c r="D74" s="53"/>
      <c r="E74" s="53"/>
      <c r="F74" s="53"/>
      <c r="G74" s="53"/>
      <c r="K74" s="3" t="s">
        <v>44</v>
      </c>
    </row>
    <row r="75" spans="3:11">
      <c r="C75" s="18" t="s">
        <v>45</v>
      </c>
    </row>
    <row r="77" spans="3:11" ht="24" customHeight="1">
      <c r="C77" s="21" t="s">
        <v>46</v>
      </c>
      <c r="D77" s="22" t="s">
        <v>47</v>
      </c>
      <c r="E77" s="22" t="s">
        <v>48</v>
      </c>
      <c r="F77" s="22" t="s">
        <v>49</v>
      </c>
    </row>
    <row r="78" spans="3:11" ht="15">
      <c r="C78" s="23" t="s">
        <v>50</v>
      </c>
      <c r="D78" s="55">
        <f>SUM(D79:D90)</f>
        <v>218902498.56000003</v>
      </c>
      <c r="E78" s="55">
        <f>SUM(E79:E90)</f>
        <v>230187033.96000001</v>
      </c>
      <c r="F78" s="55">
        <f>SUM(F79:F90)</f>
        <v>11284535.400000002</v>
      </c>
    </row>
    <row r="79" spans="3:11" ht="15">
      <c r="C79" s="27" t="s">
        <v>51</v>
      </c>
      <c r="D79" s="56">
        <v>14000000</v>
      </c>
      <c r="E79" s="56">
        <v>14000000</v>
      </c>
      <c r="F79" s="56">
        <v>0</v>
      </c>
    </row>
    <row r="80" spans="3:11" ht="15">
      <c r="C80" s="27" t="s">
        <v>52</v>
      </c>
      <c r="D80" s="56">
        <v>74737729.200000003</v>
      </c>
      <c r="E80" s="56">
        <v>74737729.200000003</v>
      </c>
      <c r="F80" s="56">
        <v>0</v>
      </c>
    </row>
    <row r="81" spans="3:10" ht="15">
      <c r="C81" s="27" t="s">
        <v>53</v>
      </c>
      <c r="D81" s="56">
        <v>558272.79</v>
      </c>
      <c r="E81" s="56">
        <v>558272.79</v>
      </c>
      <c r="F81" s="56">
        <v>0</v>
      </c>
    </row>
    <row r="82" spans="3:10" ht="15">
      <c r="C82" s="27" t="s">
        <v>54</v>
      </c>
      <c r="D82" s="56">
        <v>27419166.670000002</v>
      </c>
      <c r="E82" s="56">
        <v>27419166.670000002</v>
      </c>
      <c r="F82" s="56">
        <v>0</v>
      </c>
    </row>
    <row r="83" spans="3:10" ht="15">
      <c r="C83" s="27" t="s">
        <v>55</v>
      </c>
      <c r="D83" s="56">
        <v>53597229.07</v>
      </c>
      <c r="E83" s="56">
        <v>53597229.07</v>
      </c>
      <c r="F83" s="56">
        <v>0</v>
      </c>
    </row>
    <row r="84" spans="3:10" ht="15">
      <c r="C84" s="27" t="s">
        <v>56</v>
      </c>
      <c r="D84" s="56">
        <v>27474629.66</v>
      </c>
      <c r="E84" s="56">
        <v>38759165.060000002</v>
      </c>
      <c r="F84" s="56">
        <f>+E84-D84</f>
        <v>11284535.400000002</v>
      </c>
    </row>
    <row r="85" spans="3:10" ht="15">
      <c r="C85" s="27" t="s">
        <v>57</v>
      </c>
      <c r="D85" s="56">
        <v>233474.09</v>
      </c>
      <c r="E85" s="56">
        <v>233474.09</v>
      </c>
      <c r="F85" s="56">
        <v>0</v>
      </c>
    </row>
    <row r="86" spans="3:10" ht="15">
      <c r="C86" s="27" t="s">
        <v>58</v>
      </c>
      <c r="D86" s="56">
        <v>3061800.7</v>
      </c>
      <c r="E86" s="56">
        <v>3061800.7</v>
      </c>
      <c r="F86" s="56">
        <v>0</v>
      </c>
    </row>
    <row r="87" spans="3:10" ht="15">
      <c r="C87" s="27" t="s">
        <v>59</v>
      </c>
      <c r="D87" s="56">
        <v>10318612.109999999</v>
      </c>
      <c r="E87" s="56">
        <v>10318612.109999999</v>
      </c>
      <c r="F87" s="56">
        <v>0</v>
      </c>
    </row>
    <row r="88" spans="3:10" ht="15">
      <c r="C88" s="27" t="s">
        <v>60</v>
      </c>
      <c r="D88" s="56">
        <v>2903995.82</v>
      </c>
      <c r="E88" s="56">
        <v>2903995.82</v>
      </c>
      <c r="F88" s="56">
        <v>0</v>
      </c>
    </row>
    <row r="89" spans="3:10" ht="15">
      <c r="C89" s="27" t="s">
        <v>61</v>
      </c>
      <c r="D89" s="56">
        <v>2861415.3</v>
      </c>
      <c r="E89" s="56">
        <v>2861415.3</v>
      </c>
      <c r="F89" s="56">
        <v>0</v>
      </c>
    </row>
    <row r="90" spans="3:10" ht="15">
      <c r="C90" s="27" t="s">
        <v>62</v>
      </c>
      <c r="D90" s="56">
        <v>1736173.15</v>
      </c>
      <c r="E90" s="56">
        <v>1736173.15</v>
      </c>
      <c r="F90" s="56">
        <v>0</v>
      </c>
    </row>
    <row r="91" spans="3:10">
      <c r="C91" s="25" t="s">
        <v>63</v>
      </c>
      <c r="D91" s="36">
        <f>SUM(D92:D127)</f>
        <v>96314399.689999998</v>
      </c>
      <c r="E91" s="36">
        <f t="shared" ref="E91:F91" si="0">SUM(E92:E127)</f>
        <v>97342287.590000004</v>
      </c>
      <c r="F91" s="36">
        <f t="shared" si="0"/>
        <v>1027887.8999999985</v>
      </c>
      <c r="H91" s="57"/>
      <c r="I91" s="57"/>
      <c r="J91" s="57"/>
    </row>
    <row r="92" spans="3:10" ht="15">
      <c r="C92" s="27" t="s">
        <v>64</v>
      </c>
      <c r="D92" s="56">
        <v>4835479.76</v>
      </c>
      <c r="E92" s="56">
        <v>4903193.5999999996</v>
      </c>
      <c r="F92" s="56">
        <f>+E92-D92</f>
        <v>67713.839999999851</v>
      </c>
      <c r="H92" s="58"/>
      <c r="I92" s="57"/>
      <c r="J92" s="57"/>
    </row>
    <row r="93" spans="3:10" ht="15">
      <c r="C93" s="27" t="s">
        <v>65</v>
      </c>
      <c r="D93" s="56">
        <v>9490547.9000000004</v>
      </c>
      <c r="E93" s="56">
        <v>9091258.4900000002</v>
      </c>
      <c r="F93" s="56">
        <f t="shared" ref="F93:F126" si="1">+E93-D93</f>
        <v>-399289.41000000015</v>
      </c>
      <c r="H93" s="58"/>
      <c r="I93" s="57"/>
      <c r="J93" s="57"/>
    </row>
    <row r="94" spans="3:10" ht="15">
      <c r="C94" s="27" t="s">
        <v>66</v>
      </c>
      <c r="D94" s="56">
        <v>1415409.58</v>
      </c>
      <c r="E94" s="56">
        <v>1415409.58</v>
      </c>
      <c r="F94" s="56">
        <f t="shared" si="1"/>
        <v>0</v>
      </c>
      <c r="H94" s="58"/>
      <c r="I94" s="57"/>
      <c r="J94" s="57"/>
    </row>
    <row r="95" spans="3:10" ht="15">
      <c r="C95" s="27" t="s">
        <v>67</v>
      </c>
      <c r="D95" s="56">
        <v>10939858.550000001</v>
      </c>
      <c r="E95" s="56">
        <v>11513503.35</v>
      </c>
      <c r="F95" s="56">
        <f t="shared" si="1"/>
        <v>573644.79999999888</v>
      </c>
      <c r="H95" s="58"/>
      <c r="I95" s="57"/>
      <c r="J95" s="57"/>
    </row>
    <row r="96" spans="3:10" ht="15">
      <c r="C96" s="27" t="s">
        <v>68</v>
      </c>
      <c r="D96" s="56">
        <v>7872961.9800000004</v>
      </c>
      <c r="E96" s="56">
        <v>7611136.1500000004</v>
      </c>
      <c r="F96" s="56">
        <f t="shared" si="1"/>
        <v>-261825.83000000007</v>
      </c>
      <c r="H96" s="58"/>
      <c r="I96" s="57"/>
      <c r="J96" s="57"/>
    </row>
    <row r="97" spans="3:10" ht="15">
      <c r="C97" s="27" t="s">
        <v>69</v>
      </c>
      <c r="D97" s="56">
        <v>683879.83</v>
      </c>
      <c r="E97" s="56">
        <v>712409.83</v>
      </c>
      <c r="F97" s="56">
        <f t="shared" si="1"/>
        <v>28530</v>
      </c>
      <c r="H97" s="58"/>
      <c r="I97" s="57"/>
      <c r="J97" s="57"/>
    </row>
    <row r="98" spans="3:10" ht="15">
      <c r="C98" s="27" t="s">
        <v>70</v>
      </c>
      <c r="D98" s="56">
        <v>1718689.97</v>
      </c>
      <c r="E98" s="56">
        <v>1672340.21</v>
      </c>
      <c r="F98" s="56">
        <f t="shared" si="1"/>
        <v>-46349.760000000009</v>
      </c>
      <c r="H98" s="58"/>
      <c r="I98" s="57"/>
      <c r="J98" s="57"/>
    </row>
    <row r="99" spans="3:10" ht="15">
      <c r="C99" s="27" t="s">
        <v>71</v>
      </c>
      <c r="D99" s="56">
        <v>1605678.26</v>
      </c>
      <c r="E99" s="56">
        <v>1793700.34</v>
      </c>
      <c r="F99" s="56">
        <f t="shared" si="1"/>
        <v>188022.08000000007</v>
      </c>
      <c r="H99" s="58"/>
      <c r="I99" s="57"/>
      <c r="J99" s="57"/>
    </row>
    <row r="100" spans="3:10" ht="15">
      <c r="C100" s="27" t="s">
        <v>72</v>
      </c>
      <c r="D100" s="56">
        <v>100000</v>
      </c>
      <c r="E100" s="56">
        <v>100000</v>
      </c>
      <c r="F100" s="56">
        <f t="shared" si="1"/>
        <v>0</v>
      </c>
      <c r="H100" s="58"/>
      <c r="I100" s="57"/>
      <c r="J100" s="57"/>
    </row>
    <row r="101" spans="3:10" ht="15">
      <c r="C101" s="27" t="s">
        <v>73</v>
      </c>
      <c r="D101" s="56">
        <v>104626.39</v>
      </c>
      <c r="E101" s="56">
        <v>104626.39</v>
      </c>
      <c r="F101" s="56">
        <f t="shared" si="1"/>
        <v>0</v>
      </c>
      <c r="H101" s="58"/>
      <c r="I101" s="57"/>
      <c r="J101" s="57"/>
    </row>
    <row r="102" spans="3:10" ht="15">
      <c r="C102" s="27" t="s">
        <v>74</v>
      </c>
      <c r="D102" s="56">
        <v>327400.15000000002</v>
      </c>
      <c r="E102" s="56">
        <v>327400.15000000002</v>
      </c>
      <c r="F102" s="56">
        <f t="shared" si="1"/>
        <v>0</v>
      </c>
      <c r="H102" s="58"/>
      <c r="I102" s="57"/>
      <c r="J102" s="57"/>
    </row>
    <row r="103" spans="3:10" ht="15">
      <c r="C103" s="27" t="s">
        <v>75</v>
      </c>
      <c r="D103" s="56">
        <v>4879144.38</v>
      </c>
      <c r="E103" s="56">
        <v>4879144.38</v>
      </c>
      <c r="F103" s="56">
        <f t="shared" si="1"/>
        <v>0</v>
      </c>
      <c r="H103" s="58"/>
      <c r="I103" s="57"/>
      <c r="J103" s="57"/>
    </row>
    <row r="104" spans="3:10" ht="15">
      <c r="C104" s="27" t="s">
        <v>76</v>
      </c>
      <c r="D104" s="56">
        <v>2576734.0499999998</v>
      </c>
      <c r="E104" s="56">
        <v>3036734.05</v>
      </c>
      <c r="F104" s="56">
        <f t="shared" si="1"/>
        <v>460000</v>
      </c>
      <c r="H104" s="58"/>
      <c r="I104" s="57"/>
      <c r="J104" s="57"/>
    </row>
    <row r="105" spans="3:10" ht="15">
      <c r="C105" s="27" t="s">
        <v>77</v>
      </c>
      <c r="D105" s="56">
        <v>689803.84</v>
      </c>
      <c r="E105" s="56">
        <v>689803.84</v>
      </c>
      <c r="F105" s="56">
        <f t="shared" si="1"/>
        <v>0</v>
      </c>
      <c r="H105" s="58"/>
      <c r="I105" s="57"/>
      <c r="J105" s="57"/>
    </row>
    <row r="106" spans="3:10" ht="15">
      <c r="C106" s="27" t="s">
        <v>78</v>
      </c>
      <c r="D106" s="56">
        <v>151505.62</v>
      </c>
      <c r="E106" s="56">
        <v>151505.62</v>
      </c>
      <c r="F106" s="56">
        <f t="shared" si="1"/>
        <v>0</v>
      </c>
      <c r="H106" s="58"/>
      <c r="I106" s="57"/>
      <c r="J106" s="57"/>
    </row>
    <row r="107" spans="3:10" ht="15">
      <c r="C107" s="27" t="s">
        <v>79</v>
      </c>
      <c r="D107" s="56">
        <v>3614882.64</v>
      </c>
      <c r="E107" s="56">
        <v>3614882.64</v>
      </c>
      <c r="F107" s="56">
        <f t="shared" si="1"/>
        <v>0</v>
      </c>
      <c r="H107" s="58"/>
      <c r="I107" s="57"/>
      <c r="J107" s="57"/>
    </row>
    <row r="108" spans="3:10" ht="15">
      <c r="C108" s="27" t="s">
        <v>80</v>
      </c>
      <c r="D108" s="56">
        <v>3747354</v>
      </c>
      <c r="E108" s="56">
        <v>3462754</v>
      </c>
      <c r="F108" s="56">
        <f t="shared" si="1"/>
        <v>-284600</v>
      </c>
      <c r="H108" s="58"/>
      <c r="I108" s="57"/>
      <c r="J108" s="57"/>
    </row>
    <row r="109" spans="3:10" ht="15">
      <c r="C109" s="27" t="s">
        <v>81</v>
      </c>
      <c r="D109" s="56">
        <v>5478.26</v>
      </c>
      <c r="E109" s="56">
        <v>5478.26</v>
      </c>
      <c r="F109" s="56">
        <f t="shared" si="1"/>
        <v>0</v>
      </c>
      <c r="H109" s="58"/>
      <c r="I109" s="57"/>
      <c r="J109" s="57"/>
    </row>
    <row r="110" spans="3:10" ht="15">
      <c r="C110" s="27" t="s">
        <v>82</v>
      </c>
      <c r="D110" s="56">
        <v>345786.09</v>
      </c>
      <c r="E110" s="56">
        <v>345786.09</v>
      </c>
      <c r="F110" s="56">
        <f t="shared" si="1"/>
        <v>0</v>
      </c>
      <c r="H110" s="58"/>
      <c r="I110" s="57"/>
      <c r="J110" s="57"/>
    </row>
    <row r="111" spans="3:10" ht="15">
      <c r="C111" s="27" t="s">
        <v>83</v>
      </c>
      <c r="D111" s="56">
        <v>28155</v>
      </c>
      <c r="E111" s="56">
        <v>28155</v>
      </c>
      <c r="F111" s="56">
        <f t="shared" si="1"/>
        <v>0</v>
      </c>
      <c r="H111" s="58"/>
      <c r="I111" s="57"/>
      <c r="J111" s="57"/>
    </row>
    <row r="112" spans="3:10" ht="15">
      <c r="C112" s="27" t="s">
        <v>84</v>
      </c>
      <c r="D112" s="56">
        <v>225354.35</v>
      </c>
      <c r="E112" s="56">
        <v>225354.35</v>
      </c>
      <c r="F112" s="56">
        <f t="shared" si="1"/>
        <v>0</v>
      </c>
      <c r="H112" s="58"/>
      <c r="I112" s="57"/>
      <c r="J112" s="57"/>
    </row>
    <row r="113" spans="3:10" ht="15">
      <c r="C113" s="27" t="s">
        <v>85</v>
      </c>
      <c r="D113" s="56">
        <v>12586</v>
      </c>
      <c r="E113" s="56">
        <v>12586</v>
      </c>
      <c r="F113" s="56">
        <f t="shared" si="1"/>
        <v>0</v>
      </c>
      <c r="H113" s="58"/>
      <c r="I113" s="57"/>
      <c r="J113" s="57"/>
    </row>
    <row r="114" spans="3:10" ht="15">
      <c r="C114" s="27" t="s">
        <v>86</v>
      </c>
      <c r="D114" s="56">
        <v>98083.34</v>
      </c>
      <c r="E114" s="56">
        <v>98083.34</v>
      </c>
      <c r="F114" s="56">
        <f t="shared" si="1"/>
        <v>0</v>
      </c>
      <c r="H114" s="58"/>
      <c r="I114" s="57"/>
      <c r="J114" s="57"/>
    </row>
    <row r="115" spans="3:10" ht="15">
      <c r="C115" s="27" t="s">
        <v>87</v>
      </c>
      <c r="D115" s="56">
        <v>11405376.789999999</v>
      </c>
      <c r="E115" s="56">
        <v>11405376.789999999</v>
      </c>
      <c r="F115" s="56">
        <f t="shared" si="1"/>
        <v>0</v>
      </c>
      <c r="H115" s="58"/>
      <c r="I115" s="57"/>
      <c r="J115" s="57"/>
    </row>
    <row r="116" spans="3:10" ht="15">
      <c r="C116" s="27" t="s">
        <v>88</v>
      </c>
      <c r="D116" s="56">
        <v>24190985.890000001</v>
      </c>
      <c r="E116" s="56">
        <v>24175144.640000001</v>
      </c>
      <c r="F116" s="56">
        <f t="shared" si="1"/>
        <v>-15841.25</v>
      </c>
      <c r="H116" s="58"/>
      <c r="I116" s="57"/>
      <c r="J116" s="57"/>
    </row>
    <row r="117" spans="3:10" ht="15">
      <c r="C117" s="27" t="s">
        <v>89</v>
      </c>
      <c r="D117" s="56">
        <v>0</v>
      </c>
      <c r="E117" s="56">
        <v>19995</v>
      </c>
      <c r="F117" s="56">
        <f t="shared" si="1"/>
        <v>19995</v>
      </c>
      <c r="H117" s="58"/>
      <c r="I117" s="57"/>
      <c r="J117" s="57"/>
    </row>
    <row r="118" spans="3:10" ht="15">
      <c r="C118" s="27" t="s">
        <v>90</v>
      </c>
      <c r="D118" s="56">
        <v>170764.76</v>
      </c>
      <c r="E118" s="56">
        <v>170764.76</v>
      </c>
      <c r="F118" s="56">
        <f t="shared" si="1"/>
        <v>0</v>
      </c>
      <c r="H118" s="58"/>
      <c r="I118" s="57"/>
      <c r="J118" s="57"/>
    </row>
    <row r="119" spans="3:10" ht="15">
      <c r="C119" s="27" t="s">
        <v>91</v>
      </c>
      <c r="D119" s="56">
        <v>913976.13</v>
      </c>
      <c r="E119" s="56">
        <v>911029.73</v>
      </c>
      <c r="F119" s="56">
        <f t="shared" si="1"/>
        <v>-2946.4000000000233</v>
      </c>
      <c r="H119" s="58"/>
      <c r="I119" s="57"/>
      <c r="J119" s="57"/>
    </row>
    <row r="120" spans="3:10" ht="15">
      <c r="C120" s="27" t="s">
        <v>92</v>
      </c>
      <c r="D120" s="56">
        <v>367089.21</v>
      </c>
      <c r="E120" s="56">
        <v>361324.21</v>
      </c>
      <c r="F120" s="56">
        <f t="shared" si="1"/>
        <v>-5765</v>
      </c>
      <c r="H120" s="58"/>
      <c r="I120" s="57"/>
      <c r="J120" s="57"/>
    </row>
    <row r="121" spans="3:10" ht="15">
      <c r="C121" s="27" t="s">
        <v>93</v>
      </c>
      <c r="D121" s="56">
        <v>580412.69999999995</v>
      </c>
      <c r="E121" s="56">
        <v>812098.75</v>
      </c>
      <c r="F121" s="56">
        <f t="shared" si="1"/>
        <v>231686.05000000005</v>
      </c>
      <c r="H121" s="58"/>
      <c r="I121" s="57"/>
      <c r="J121" s="57"/>
    </row>
    <row r="122" spans="3:10" ht="15">
      <c r="C122" s="27" t="s">
        <v>94</v>
      </c>
      <c r="D122" s="56">
        <v>648842.04</v>
      </c>
      <c r="E122" s="56">
        <v>561784.31999999995</v>
      </c>
      <c r="F122" s="56">
        <f t="shared" si="1"/>
        <v>-87057.720000000088</v>
      </c>
      <c r="H122" s="58"/>
      <c r="I122" s="57"/>
      <c r="J122" s="57"/>
    </row>
    <row r="123" spans="3:10" ht="15">
      <c r="C123" s="27" t="s">
        <v>95</v>
      </c>
      <c r="D123" s="56">
        <v>331222.46000000002</v>
      </c>
      <c r="E123" s="56">
        <v>893193.96</v>
      </c>
      <c r="F123" s="56">
        <f t="shared" si="1"/>
        <v>561971.5</v>
      </c>
      <c r="H123" s="58"/>
      <c r="I123" s="57"/>
      <c r="J123" s="57"/>
    </row>
    <row r="124" spans="3:10" ht="15">
      <c r="C124" s="27" t="s">
        <v>96</v>
      </c>
      <c r="D124" s="56">
        <v>298396.83</v>
      </c>
      <c r="E124" s="56">
        <v>298396.83</v>
      </c>
      <c r="F124" s="56">
        <f t="shared" si="1"/>
        <v>0</v>
      </c>
      <c r="H124" s="58"/>
      <c r="I124" s="57"/>
      <c r="J124" s="57"/>
    </row>
    <row r="125" spans="3:10" ht="15">
      <c r="C125" s="27" t="s">
        <v>97</v>
      </c>
      <c r="D125" s="56">
        <v>1813167.92</v>
      </c>
      <c r="E125" s="56">
        <v>1813167.92</v>
      </c>
      <c r="F125" s="56">
        <f t="shared" si="1"/>
        <v>0</v>
      </c>
      <c r="H125" s="58"/>
      <c r="I125" s="57"/>
      <c r="J125" s="57"/>
    </row>
    <row r="126" spans="3:10" ht="15">
      <c r="C126" s="27" t="s">
        <v>98</v>
      </c>
      <c r="D126" s="56">
        <v>104765.02</v>
      </c>
      <c r="E126" s="56">
        <v>104765.02</v>
      </c>
      <c r="F126" s="56">
        <f t="shared" si="1"/>
        <v>0</v>
      </c>
      <c r="H126" s="58"/>
      <c r="I126" s="57"/>
      <c r="J126" s="57"/>
    </row>
    <row r="127" spans="3:10" ht="15">
      <c r="C127" s="27" t="s">
        <v>99</v>
      </c>
      <c r="D127" s="56">
        <v>20000</v>
      </c>
      <c r="E127" s="56">
        <v>20000</v>
      </c>
      <c r="F127" s="56"/>
      <c r="H127" s="58"/>
      <c r="I127" s="57"/>
      <c r="J127" s="57"/>
    </row>
    <row r="128" spans="3:10" ht="15">
      <c r="C128" s="25" t="s">
        <v>100</v>
      </c>
      <c r="D128" s="59">
        <f>SUM(D129:D148)</f>
        <v>-63875546.49000001</v>
      </c>
      <c r="E128" s="59">
        <f>SUM(E129:E148)</f>
        <v>-62765163.749999993</v>
      </c>
      <c r="F128" s="55">
        <f>+E128-D128</f>
        <v>1110382.740000017</v>
      </c>
      <c r="H128" s="58"/>
      <c r="I128" s="57"/>
      <c r="J128" s="57"/>
    </row>
    <row r="129" spans="3:10" ht="15">
      <c r="C129" s="27" t="s">
        <v>101</v>
      </c>
      <c r="D129" s="56">
        <v>-8069675.6600000001</v>
      </c>
      <c r="E129" s="56">
        <v>-7688291.4500000002</v>
      </c>
      <c r="F129" s="33">
        <f>+E129-D129</f>
        <v>381384.20999999996</v>
      </c>
      <c r="H129" s="57"/>
      <c r="I129" s="57"/>
      <c r="J129" s="57"/>
    </row>
    <row r="130" spans="3:10" ht="15">
      <c r="C130" s="27" t="s">
        <v>102</v>
      </c>
      <c r="D130" s="56">
        <v>-592024.57999999996</v>
      </c>
      <c r="E130" s="56">
        <v>-592024.57999999996</v>
      </c>
      <c r="F130" s="33">
        <f t="shared" ref="F130:F148" si="2">+E130-D130</f>
        <v>0</v>
      </c>
      <c r="H130" s="57"/>
      <c r="I130" s="57"/>
      <c r="J130" s="57"/>
    </row>
    <row r="131" spans="3:10" ht="15">
      <c r="C131" s="27" t="s">
        <v>103</v>
      </c>
      <c r="D131" s="56">
        <v>-14292764.529999999</v>
      </c>
      <c r="E131" s="56">
        <v>-13997217.5</v>
      </c>
      <c r="F131" s="33">
        <f t="shared" si="2"/>
        <v>295547.02999999933</v>
      </c>
    </row>
    <row r="132" spans="3:10" ht="15">
      <c r="C132" s="27" t="s">
        <v>104</v>
      </c>
      <c r="D132" s="56">
        <v>-1529688.05</v>
      </c>
      <c r="E132" s="56">
        <v>-1494968.29</v>
      </c>
      <c r="F132" s="33">
        <f t="shared" si="2"/>
        <v>34719.760000000009</v>
      </c>
    </row>
    <row r="133" spans="3:10" ht="15">
      <c r="C133" s="27" t="s">
        <v>105</v>
      </c>
      <c r="D133" s="56">
        <v>-238777.26</v>
      </c>
      <c r="E133" s="56">
        <v>-237228.34</v>
      </c>
      <c r="F133" s="33">
        <f t="shared" si="2"/>
        <v>1548.9200000000128</v>
      </c>
    </row>
    <row r="134" spans="3:10" ht="15">
      <c r="C134" s="27" t="s">
        <v>106</v>
      </c>
      <c r="D134" s="56">
        <v>-43383.39</v>
      </c>
      <c r="E134" s="56">
        <v>-43383.39</v>
      </c>
      <c r="F134" s="33">
        <f t="shared" si="2"/>
        <v>0</v>
      </c>
    </row>
    <row r="135" spans="3:10" ht="15">
      <c r="C135" s="27" t="s">
        <v>107</v>
      </c>
      <c r="D135" s="56">
        <v>-4494811.43</v>
      </c>
      <c r="E135" s="56">
        <v>-4494811.43</v>
      </c>
      <c r="F135" s="33">
        <f t="shared" si="2"/>
        <v>0</v>
      </c>
    </row>
    <row r="136" spans="3:10" ht="15">
      <c r="C136" s="27" t="s">
        <v>108</v>
      </c>
      <c r="D136" s="56">
        <v>-1108381.8899999999</v>
      </c>
      <c r="E136" s="56">
        <v>-1108381.8899999999</v>
      </c>
      <c r="F136" s="33">
        <f t="shared" si="2"/>
        <v>0</v>
      </c>
    </row>
    <row r="137" spans="3:10" ht="15">
      <c r="C137" s="27" t="s">
        <v>109</v>
      </c>
      <c r="D137" s="56">
        <v>-105709.62</v>
      </c>
      <c r="E137" s="56">
        <v>-105709.62</v>
      </c>
      <c r="F137" s="33">
        <f t="shared" si="2"/>
        <v>0</v>
      </c>
    </row>
    <row r="138" spans="3:10" ht="15">
      <c r="C138" s="27" t="s">
        <v>110</v>
      </c>
      <c r="D138" s="56">
        <v>-3395208.64</v>
      </c>
      <c r="E138" s="56">
        <v>-3110608.64</v>
      </c>
      <c r="F138" s="33">
        <f t="shared" si="2"/>
        <v>284600</v>
      </c>
    </row>
    <row r="139" spans="3:10" ht="15">
      <c r="C139" s="27" t="s">
        <v>111</v>
      </c>
      <c r="D139" s="56">
        <v>-5478.26</v>
      </c>
      <c r="E139" s="56">
        <v>-5478.26</v>
      </c>
      <c r="F139" s="33">
        <f t="shared" si="2"/>
        <v>0</v>
      </c>
    </row>
    <row r="140" spans="3:10" ht="15">
      <c r="C140" s="27" t="s">
        <v>112</v>
      </c>
      <c r="D140" s="56">
        <v>-140386.09</v>
      </c>
      <c r="E140" s="56">
        <v>-140386.09</v>
      </c>
      <c r="F140" s="33">
        <f t="shared" si="2"/>
        <v>0</v>
      </c>
    </row>
    <row r="141" spans="3:10" ht="15">
      <c r="C141" s="27" t="s">
        <v>113</v>
      </c>
      <c r="D141" s="56">
        <v>-8076</v>
      </c>
      <c r="E141" s="56">
        <v>-8076</v>
      </c>
      <c r="F141" s="33">
        <f t="shared" si="2"/>
        <v>0</v>
      </c>
    </row>
    <row r="142" spans="3:10" ht="15">
      <c r="C142" s="27" t="s">
        <v>114</v>
      </c>
      <c r="D142" s="56">
        <v>-98083.34</v>
      </c>
      <c r="E142" s="56">
        <v>-98083.34</v>
      </c>
      <c r="F142" s="33">
        <f t="shared" si="2"/>
        <v>0</v>
      </c>
    </row>
    <row r="143" spans="3:10" ht="15">
      <c r="C143" s="27" t="s">
        <v>115</v>
      </c>
      <c r="D143" s="56">
        <v>-26695532.68</v>
      </c>
      <c r="E143" s="56">
        <v>-26679691.43</v>
      </c>
      <c r="F143" s="33">
        <f t="shared" si="2"/>
        <v>15841.25</v>
      </c>
    </row>
    <row r="144" spans="3:10" ht="15">
      <c r="C144" s="27" t="s">
        <v>116</v>
      </c>
      <c r="D144" s="56">
        <v>-85226.76</v>
      </c>
      <c r="E144" s="56">
        <v>-85226.76</v>
      </c>
      <c r="F144" s="33">
        <f t="shared" si="2"/>
        <v>0</v>
      </c>
    </row>
    <row r="145" spans="3:11" ht="15">
      <c r="C145" s="27" t="s">
        <v>117</v>
      </c>
      <c r="D145" s="56">
        <v>-963476.34</v>
      </c>
      <c r="E145" s="56">
        <v>-954764.94</v>
      </c>
      <c r="F145" s="33">
        <f t="shared" si="2"/>
        <v>8711.4000000000233</v>
      </c>
    </row>
    <row r="146" spans="3:11" ht="15">
      <c r="C146" s="27" t="s">
        <v>118</v>
      </c>
      <c r="D146" s="56">
        <v>-741359.74</v>
      </c>
      <c r="E146" s="56">
        <v>-654261.03</v>
      </c>
      <c r="F146" s="33">
        <f t="shared" si="2"/>
        <v>87098.709999999963</v>
      </c>
      <c r="K146" s="3" t="s">
        <v>119</v>
      </c>
    </row>
    <row r="147" spans="3:11" ht="15">
      <c r="C147" s="27" t="s">
        <v>120</v>
      </c>
      <c r="D147" s="56">
        <v>-399256.29</v>
      </c>
      <c r="E147" s="56">
        <v>-398324.83</v>
      </c>
      <c r="F147" s="33">
        <f t="shared" si="2"/>
        <v>931.45999999996275</v>
      </c>
    </row>
    <row r="148" spans="3:11" ht="15">
      <c r="C148" s="60" t="s">
        <v>121</v>
      </c>
      <c r="D148" s="56">
        <v>-868245.94</v>
      </c>
      <c r="E148" s="56">
        <v>-868245.94</v>
      </c>
      <c r="F148" s="33">
        <f t="shared" si="2"/>
        <v>0</v>
      </c>
    </row>
    <row r="149" spans="3:11" ht="18" customHeight="1">
      <c r="D149" s="31">
        <f>+D78+D91+D128</f>
        <v>251341351.75999999</v>
      </c>
      <c r="E149" s="31">
        <f>+E78+E91+E128</f>
        <v>264764157.80000001</v>
      </c>
      <c r="F149" s="31">
        <f>+F78+F91+F128</f>
        <v>13422806.040000018</v>
      </c>
    </row>
    <row r="150" spans="3:11">
      <c r="D150" s="40"/>
      <c r="E150" s="40"/>
    </row>
    <row r="152" spans="3:11" ht="21.75" customHeight="1">
      <c r="C152" s="21" t="s">
        <v>122</v>
      </c>
      <c r="D152" s="22" t="s">
        <v>47</v>
      </c>
      <c r="E152" s="22" t="s">
        <v>48</v>
      </c>
      <c r="F152" s="22" t="s">
        <v>49</v>
      </c>
    </row>
    <row r="153" spans="3:11">
      <c r="C153" s="23" t="s">
        <v>123</v>
      </c>
      <c r="D153" s="24"/>
      <c r="E153" s="24"/>
      <c r="F153" s="24"/>
    </row>
    <row r="154" spans="3:11">
      <c r="C154" s="25"/>
      <c r="D154" s="26"/>
      <c r="E154" s="26"/>
      <c r="F154" s="26"/>
    </row>
    <row r="155" spans="3:11">
      <c r="C155" s="25" t="s">
        <v>124</v>
      </c>
      <c r="D155" s="26"/>
      <c r="E155" s="26"/>
      <c r="F155" s="26"/>
    </row>
    <row r="156" spans="3:11">
      <c r="C156" s="25"/>
      <c r="D156" s="26"/>
      <c r="E156" s="26"/>
      <c r="F156" s="26"/>
    </row>
    <row r="157" spans="3:11">
      <c r="C157" s="25" t="s">
        <v>100</v>
      </c>
      <c r="D157" s="26"/>
      <c r="E157" s="26"/>
      <c r="F157" s="26"/>
    </row>
    <row r="158" spans="3:11" ht="15">
      <c r="C158" s="61"/>
      <c r="D158" s="30"/>
      <c r="E158" s="30"/>
      <c r="F158" s="30"/>
    </row>
    <row r="159" spans="3:11" ht="16.5" customHeight="1">
      <c r="D159" s="22">
        <f>SUM(D157:D158)</f>
        <v>0</v>
      </c>
      <c r="E159" s="22">
        <f t="shared" ref="E159" si="3">SUM(E157:E158)</f>
        <v>0</v>
      </c>
      <c r="F159" s="62"/>
    </row>
    <row r="162" spans="3:6" ht="27" customHeight="1">
      <c r="C162" s="21" t="s">
        <v>125</v>
      </c>
      <c r="D162" s="22" t="s">
        <v>8</v>
      </c>
    </row>
    <row r="163" spans="3:6">
      <c r="C163" s="23" t="s">
        <v>126</v>
      </c>
      <c r="D163" s="24"/>
    </row>
    <row r="164" spans="3:6">
      <c r="C164" s="29"/>
      <c r="D164" s="30"/>
    </row>
    <row r="165" spans="3:6" ht="15" customHeight="1">
      <c r="D165" s="22">
        <f>SUM(D164:D164)</f>
        <v>0</v>
      </c>
    </row>
    <row r="166" spans="3:6" ht="15">
      <c r="C166"/>
    </row>
    <row r="168" spans="3:6" ht="22.5" customHeight="1">
      <c r="C168" s="63" t="s">
        <v>127</v>
      </c>
      <c r="D168" s="64" t="s">
        <v>8</v>
      </c>
      <c r="E168" s="65" t="s">
        <v>128</v>
      </c>
    </row>
    <row r="169" spans="3:6">
      <c r="C169" s="66"/>
      <c r="D169" s="67"/>
      <c r="E169" s="68"/>
    </row>
    <row r="170" spans="3:6">
      <c r="C170" s="69"/>
      <c r="D170" s="70"/>
      <c r="E170" s="70"/>
    </row>
    <row r="171" spans="3:6" ht="14.25" customHeight="1">
      <c r="D171" s="22">
        <f>SUM(D170:D170)</f>
        <v>0</v>
      </c>
      <c r="E171" s="22"/>
    </row>
    <row r="173" spans="3:6">
      <c r="C173" s="14" t="s">
        <v>129</v>
      </c>
    </row>
    <row r="175" spans="3:6" ht="20.25" customHeight="1">
      <c r="C175" s="63" t="s">
        <v>130</v>
      </c>
      <c r="D175" s="71" t="s">
        <v>8</v>
      </c>
      <c r="E175" s="22" t="s">
        <v>22</v>
      </c>
      <c r="F175" s="22" t="s">
        <v>23</v>
      </c>
    </row>
    <row r="176" spans="3:6">
      <c r="C176" s="23" t="s">
        <v>131</v>
      </c>
      <c r="D176" s="36">
        <f>SUM(D177:D200)</f>
        <v>-1782760.9300000002</v>
      </c>
      <c r="E176" s="36">
        <f>SUM(E177:E200)</f>
        <v>-1782760.9300000002</v>
      </c>
      <c r="F176" s="72"/>
    </row>
    <row r="177" spans="3:6" ht="15">
      <c r="C177" s="27" t="s">
        <v>132</v>
      </c>
      <c r="D177" s="28">
        <v>-40975.06</v>
      </c>
      <c r="E177" s="28">
        <v>-40975.06</v>
      </c>
      <c r="F177" s="33"/>
    </row>
    <row r="178" spans="3:6" ht="15">
      <c r="C178" s="27" t="s">
        <v>133</v>
      </c>
      <c r="D178" s="28">
        <v>-255787.67</v>
      </c>
      <c r="E178" s="28">
        <v>-255787.67</v>
      </c>
      <c r="F178" s="33"/>
    </row>
    <row r="179" spans="3:6" ht="15">
      <c r="C179" s="27" t="s">
        <v>134</v>
      </c>
      <c r="D179" s="28">
        <v>-30.64</v>
      </c>
      <c r="E179" s="28">
        <v>-30.64</v>
      </c>
      <c r="F179" s="33"/>
    </row>
    <row r="180" spans="3:6" ht="15">
      <c r="C180" s="27" t="s">
        <v>135</v>
      </c>
      <c r="D180" s="28">
        <v>-333396</v>
      </c>
      <c r="E180" s="28">
        <v>-333396</v>
      </c>
      <c r="F180" s="33"/>
    </row>
    <row r="181" spans="3:6" ht="15">
      <c r="C181" s="27" t="s">
        <v>136</v>
      </c>
      <c r="D181" s="28">
        <v>-27840</v>
      </c>
      <c r="E181" s="28">
        <v>-27840</v>
      </c>
      <c r="F181" s="33"/>
    </row>
    <row r="182" spans="3:6" ht="15">
      <c r="C182" s="27" t="s">
        <v>137</v>
      </c>
      <c r="D182" s="28">
        <v>-439050.61</v>
      </c>
      <c r="E182" s="28">
        <v>-439050.61</v>
      </c>
      <c r="F182" s="33"/>
    </row>
    <row r="183" spans="3:6" ht="15">
      <c r="C183" s="27" t="s">
        <v>138</v>
      </c>
      <c r="D183" s="28">
        <v>-124563.35</v>
      </c>
      <c r="E183" s="28">
        <v>-124563.35</v>
      </c>
      <c r="F183" s="33"/>
    </row>
    <row r="184" spans="3:6" ht="15">
      <c r="C184" s="27" t="s">
        <v>139</v>
      </c>
      <c r="D184" s="28">
        <v>-13844.16</v>
      </c>
      <c r="E184" s="28">
        <v>-13844.16</v>
      </c>
      <c r="F184" s="33"/>
    </row>
    <row r="185" spans="3:6" ht="15">
      <c r="C185" s="27" t="s">
        <v>140</v>
      </c>
      <c r="D185" s="28">
        <v>-180170.36</v>
      </c>
      <c r="E185" s="28">
        <v>-180170.36</v>
      </c>
      <c r="F185" s="33"/>
    </row>
    <row r="186" spans="3:6" ht="15">
      <c r="C186" s="27" t="s">
        <v>141</v>
      </c>
      <c r="D186" s="28">
        <v>-192855.21</v>
      </c>
      <c r="E186" s="28">
        <v>-192855.21</v>
      </c>
      <c r="F186" s="33"/>
    </row>
    <row r="187" spans="3:6" ht="15">
      <c r="C187" s="27" t="s">
        <v>142</v>
      </c>
      <c r="D187" s="28">
        <v>-58529.2</v>
      </c>
      <c r="E187" s="28">
        <v>-58529.2</v>
      </c>
      <c r="F187" s="33"/>
    </row>
    <row r="188" spans="3:6" ht="15">
      <c r="C188" s="27" t="s">
        <v>143</v>
      </c>
      <c r="D188" s="28">
        <v>-2132.35</v>
      </c>
      <c r="E188" s="28">
        <v>-2132.35</v>
      </c>
      <c r="F188" s="33"/>
    </row>
    <row r="189" spans="3:6" ht="15">
      <c r="C189" s="27" t="s">
        <v>144</v>
      </c>
      <c r="D189" s="28">
        <v>-1782.66</v>
      </c>
      <c r="E189" s="28">
        <v>-1782.66</v>
      </c>
      <c r="F189" s="33"/>
    </row>
    <row r="190" spans="3:6" ht="15">
      <c r="C190" s="27" t="s">
        <v>145</v>
      </c>
      <c r="D190" s="28">
        <v>-2347.83</v>
      </c>
      <c r="E190" s="28">
        <v>-2347.83</v>
      </c>
      <c r="F190" s="33"/>
    </row>
    <row r="191" spans="3:6" ht="15">
      <c r="C191" s="27" t="s">
        <v>146</v>
      </c>
      <c r="D191" s="28">
        <v>-1957</v>
      </c>
      <c r="E191" s="28">
        <v>-1957</v>
      </c>
      <c r="F191" s="33"/>
    </row>
    <row r="192" spans="3:6" ht="15">
      <c r="C192" s="27" t="s">
        <v>147</v>
      </c>
      <c r="D192" s="28">
        <v>-36565</v>
      </c>
      <c r="E192" s="28">
        <v>-36565</v>
      </c>
      <c r="F192" s="33"/>
    </row>
    <row r="193" spans="3:6" ht="15">
      <c r="C193" s="27" t="s">
        <v>148</v>
      </c>
      <c r="D193" s="28">
        <v>-41860.5</v>
      </c>
      <c r="E193" s="28">
        <v>-41860.5</v>
      </c>
      <c r="F193" s="33"/>
    </row>
    <row r="194" spans="3:6" ht="15">
      <c r="C194" s="27" t="s">
        <v>149</v>
      </c>
      <c r="D194" s="28">
        <v>-3870.28</v>
      </c>
      <c r="E194" s="28">
        <v>-3870.28</v>
      </c>
      <c r="F194" s="33"/>
    </row>
    <row r="195" spans="3:6" ht="15">
      <c r="C195" s="27" t="s">
        <v>150</v>
      </c>
      <c r="D195" s="28">
        <v>-10975.86</v>
      </c>
      <c r="E195" s="28">
        <v>-10975.86</v>
      </c>
      <c r="F195" s="33"/>
    </row>
    <row r="196" spans="3:6" ht="15">
      <c r="C196" s="27" t="s">
        <v>151</v>
      </c>
      <c r="D196" s="28">
        <v>-5477.43</v>
      </c>
      <c r="E196" s="28">
        <v>-5477.43</v>
      </c>
      <c r="F196" s="33"/>
    </row>
    <row r="197" spans="3:6" ht="15">
      <c r="C197" s="27" t="s">
        <v>152</v>
      </c>
      <c r="D197" s="28">
        <v>-2190.7600000000002</v>
      </c>
      <c r="E197" s="28">
        <v>-2190.7600000000002</v>
      </c>
      <c r="F197" s="33"/>
    </row>
    <row r="198" spans="3:6" ht="15">
      <c r="C198" s="27" t="s">
        <v>153</v>
      </c>
      <c r="D198" s="28">
        <v>-483</v>
      </c>
      <c r="E198" s="28">
        <v>-483</v>
      </c>
      <c r="F198" s="33"/>
    </row>
    <row r="199" spans="3:6" ht="15">
      <c r="C199" s="27" t="s">
        <v>154</v>
      </c>
      <c r="D199" s="28">
        <v>13924</v>
      </c>
      <c r="E199" s="28">
        <v>13924</v>
      </c>
      <c r="F199" s="33"/>
    </row>
    <row r="200" spans="3:6" ht="15">
      <c r="C200" s="60" t="s">
        <v>155</v>
      </c>
      <c r="D200" s="28">
        <v>-20000</v>
      </c>
      <c r="E200" s="28">
        <v>-20000</v>
      </c>
      <c r="F200" s="33"/>
    </row>
    <row r="201" spans="3:6" ht="16.5" customHeight="1">
      <c r="D201" s="31">
        <f>+D176</f>
        <v>-1782760.9300000002</v>
      </c>
      <c r="E201" s="31">
        <f>+E176</f>
        <v>-1782760.9300000002</v>
      </c>
      <c r="F201" s="22">
        <f>SUM(F196:F196)</f>
        <v>0</v>
      </c>
    </row>
    <row r="202" spans="3:6">
      <c r="D202" s="40"/>
    </row>
    <row r="205" spans="3:6" ht="20.25" customHeight="1">
      <c r="C205" s="63" t="s">
        <v>156</v>
      </c>
      <c r="D205" s="64" t="s">
        <v>8</v>
      </c>
      <c r="E205" s="22" t="s">
        <v>157</v>
      </c>
    </row>
    <row r="206" spans="3:6">
      <c r="C206" s="73" t="s">
        <v>158</v>
      </c>
      <c r="D206" s="74"/>
      <c r="E206" s="75"/>
    </row>
    <row r="207" spans="3:6">
      <c r="C207" s="76"/>
      <c r="D207" s="77"/>
      <c r="E207" s="78"/>
    </row>
    <row r="208" spans="3:6">
      <c r="C208" s="79"/>
      <c r="D208" s="80"/>
      <c r="E208" s="81"/>
    </row>
    <row r="209" spans="3:11" ht="16.5" customHeight="1">
      <c r="D209" s="22">
        <f>SUM(D207:D208)</f>
        <v>0</v>
      </c>
      <c r="E209" s="82"/>
    </row>
    <row r="212" spans="3:11" ht="27.75" customHeight="1">
      <c r="C212" s="63" t="s">
        <v>159</v>
      </c>
      <c r="D212" s="64" t="s">
        <v>8</v>
      </c>
      <c r="E212" s="22" t="s">
        <v>157</v>
      </c>
    </row>
    <row r="213" spans="3:11">
      <c r="C213" s="73" t="s">
        <v>160</v>
      </c>
      <c r="D213" s="74"/>
      <c r="E213" s="75"/>
    </row>
    <row r="214" spans="3:11">
      <c r="C214" s="80"/>
      <c r="D214" s="77"/>
      <c r="E214" s="78"/>
    </row>
    <row r="215" spans="3:11" ht="15" customHeight="1">
      <c r="D215" s="22">
        <f>SUM(D214:D214)</f>
        <v>0</v>
      </c>
      <c r="E215" s="82"/>
      <c r="K215" s="3" t="s">
        <v>161</v>
      </c>
    </row>
    <row r="216" spans="3:11" ht="15">
      <c r="C216"/>
    </row>
    <row r="217" spans="3:11" ht="24" customHeight="1">
      <c r="C217" s="63" t="s">
        <v>162</v>
      </c>
      <c r="D217" s="64" t="s">
        <v>8</v>
      </c>
      <c r="E217" s="22" t="s">
        <v>157</v>
      </c>
    </row>
    <row r="218" spans="3:11">
      <c r="C218" s="73" t="s">
        <v>163</v>
      </c>
      <c r="D218" s="74"/>
      <c r="E218" s="75"/>
    </row>
    <row r="219" spans="3:11">
      <c r="C219" s="79"/>
      <c r="D219" s="80"/>
      <c r="E219" s="81"/>
    </row>
    <row r="220" spans="3:11" ht="16.5" customHeight="1">
      <c r="D220" s="22">
        <f>SUM(D219:D219)</f>
        <v>0</v>
      </c>
      <c r="E220" s="82"/>
    </row>
    <row r="223" spans="3:11" ht="24" customHeight="1">
      <c r="C223" s="63" t="s">
        <v>164</v>
      </c>
      <c r="D223" s="64" t="s">
        <v>8</v>
      </c>
      <c r="E223" s="83" t="s">
        <v>157</v>
      </c>
    </row>
    <row r="224" spans="3:11">
      <c r="C224" s="73" t="s">
        <v>165</v>
      </c>
      <c r="D224" s="24"/>
      <c r="E224" s="24">
        <v>0</v>
      </c>
    </row>
    <row r="225" spans="3:6">
      <c r="C225" s="29"/>
      <c r="D225" s="26"/>
      <c r="E225" s="26">
        <v>0</v>
      </c>
    </row>
    <row r="226" spans="3:6" ht="18.75" customHeight="1">
      <c r="D226" s="22">
        <f>SUM(D225:D225)</f>
        <v>0</v>
      </c>
      <c r="E226" s="82"/>
    </row>
    <row r="228" spans="3:6">
      <c r="C228" s="14" t="s">
        <v>166</v>
      </c>
    </row>
    <row r="229" spans="3:6">
      <c r="C229" s="14"/>
    </row>
    <row r="230" spans="3:6">
      <c r="C230" s="14" t="s">
        <v>167</v>
      </c>
    </row>
    <row r="232" spans="3:6" ht="24" customHeight="1">
      <c r="C232" s="84" t="s">
        <v>168</v>
      </c>
      <c r="D232" s="71" t="s">
        <v>8</v>
      </c>
      <c r="E232" s="22" t="s">
        <v>169</v>
      </c>
    </row>
    <row r="233" spans="3:6">
      <c r="C233" s="23" t="s">
        <v>170</v>
      </c>
      <c r="D233" s="85">
        <f>+D236+D245+D257+D249+D251+D260</f>
        <v>-6737918.1500000004</v>
      </c>
      <c r="E233" s="72"/>
    </row>
    <row r="234" spans="3:6" ht="15">
      <c r="C234" s="56" t="s">
        <v>171</v>
      </c>
      <c r="D234" s="28">
        <v>-15450</v>
      </c>
      <c r="E234" s="33"/>
    </row>
    <row r="235" spans="3:6" ht="15">
      <c r="C235" s="56" t="s">
        <v>172</v>
      </c>
      <c r="D235" s="28">
        <v>-87723.08</v>
      </c>
      <c r="E235" s="33"/>
    </row>
    <row r="236" spans="3:6" ht="15">
      <c r="C236" s="56" t="s">
        <v>173</v>
      </c>
      <c r="D236" s="28">
        <v>-103173.08</v>
      </c>
      <c r="E236" s="33"/>
    </row>
    <row r="237" spans="3:6" ht="15">
      <c r="C237" s="56" t="s">
        <v>174</v>
      </c>
      <c r="D237" s="28">
        <v>-896300</v>
      </c>
      <c r="E237" s="33"/>
    </row>
    <row r="238" spans="3:6" ht="15">
      <c r="C238" s="56" t="s">
        <v>175</v>
      </c>
      <c r="D238" s="28">
        <v>-531987</v>
      </c>
      <c r="E238" s="33"/>
    </row>
    <row r="239" spans="3:6" ht="15">
      <c r="C239" s="56" t="s">
        <v>176</v>
      </c>
      <c r="D239" s="28">
        <v>-98384</v>
      </c>
      <c r="E239" s="33"/>
      <c r="F239" s="86"/>
    </row>
    <row r="240" spans="3:6" ht="15">
      <c r="C240" s="56" t="s">
        <v>177</v>
      </c>
      <c r="D240" s="28">
        <v>-12264</v>
      </c>
      <c r="E240" s="33"/>
    </row>
    <row r="241" spans="3:5" ht="15">
      <c r="C241" s="56" t="s">
        <v>178</v>
      </c>
      <c r="D241" s="28">
        <v>-530838</v>
      </c>
      <c r="E241" s="33"/>
    </row>
    <row r="242" spans="3:5" ht="15">
      <c r="C242" s="56" t="s">
        <v>179</v>
      </c>
      <c r="D242" s="28">
        <v>-321931</v>
      </c>
      <c r="E242" s="33"/>
    </row>
    <row r="243" spans="3:5" ht="15">
      <c r="C243" s="56" t="s">
        <v>180</v>
      </c>
      <c r="D243" s="28">
        <v>-17400</v>
      </c>
      <c r="E243" s="33"/>
    </row>
    <row r="244" spans="3:5" ht="15">
      <c r="C244" s="56" t="s">
        <v>181</v>
      </c>
      <c r="D244" s="28">
        <v>-311400</v>
      </c>
      <c r="E244" s="33"/>
    </row>
    <row r="245" spans="3:5" ht="15">
      <c r="C245" s="56" t="s">
        <v>182</v>
      </c>
      <c r="D245" s="28">
        <v>-2720504</v>
      </c>
      <c r="E245" s="33"/>
    </row>
    <row r="246" spans="3:5" ht="15">
      <c r="C246" s="56" t="s">
        <v>183</v>
      </c>
      <c r="D246" s="28">
        <v>-2823677.08</v>
      </c>
      <c r="E246" s="33"/>
    </row>
    <row r="247" spans="3:5" ht="15">
      <c r="C247" s="56" t="s">
        <v>184</v>
      </c>
      <c r="D247" s="28">
        <v>-45853.64</v>
      </c>
      <c r="E247" s="33"/>
    </row>
    <row r="248" spans="3:5" ht="15">
      <c r="C248" s="56" t="s">
        <v>185</v>
      </c>
      <c r="D248" s="28">
        <v>-20690</v>
      </c>
      <c r="E248" s="33"/>
    </row>
    <row r="249" spans="3:5" ht="15">
      <c r="C249" s="56" t="s">
        <v>186</v>
      </c>
      <c r="D249" s="28">
        <v>-66543.64</v>
      </c>
      <c r="E249" s="33"/>
    </row>
    <row r="250" spans="3:5" ht="15">
      <c r="C250" s="56" t="s">
        <v>187</v>
      </c>
      <c r="D250" s="28">
        <v>-1579.94</v>
      </c>
      <c r="E250" s="33"/>
    </row>
    <row r="251" spans="3:5" ht="15">
      <c r="C251" s="56" t="s">
        <v>188</v>
      </c>
      <c r="D251" s="28">
        <v>-1579.94</v>
      </c>
      <c r="E251" s="33"/>
    </row>
    <row r="252" spans="3:5" ht="15">
      <c r="C252" s="56" t="s">
        <v>189</v>
      </c>
      <c r="D252" s="28">
        <v>-842918.79</v>
      </c>
      <c r="E252" s="33"/>
    </row>
    <row r="253" spans="3:5" ht="15">
      <c r="C253" s="56" t="s">
        <v>190</v>
      </c>
      <c r="D253" s="28">
        <v>-1095005.7</v>
      </c>
      <c r="E253" s="33"/>
    </row>
    <row r="254" spans="3:5" ht="15">
      <c r="C254" s="56" t="s">
        <v>191</v>
      </c>
      <c r="D254" s="28">
        <v>-656790</v>
      </c>
      <c r="E254" s="33"/>
    </row>
    <row r="255" spans="3:5" ht="15">
      <c r="C255" s="56" t="s">
        <v>192</v>
      </c>
      <c r="D255" s="28">
        <v>-2970</v>
      </c>
      <c r="E255" s="33"/>
    </row>
    <row r="256" spans="3:5" ht="15">
      <c r="C256" s="56" t="s">
        <v>193</v>
      </c>
      <c r="D256" s="28">
        <v>-1148433</v>
      </c>
      <c r="E256" s="33"/>
    </row>
    <row r="257" spans="3:6" ht="15">
      <c r="C257" s="56" t="s">
        <v>194</v>
      </c>
      <c r="D257" s="28">
        <v>-3746117.49</v>
      </c>
      <c r="E257" s="33"/>
    </row>
    <row r="258" spans="3:6" ht="15">
      <c r="C258" s="56" t="s">
        <v>195</v>
      </c>
      <c r="D258" s="28">
        <v>-3814241.07</v>
      </c>
      <c r="E258" s="33"/>
    </row>
    <row r="259" spans="3:6" ht="15">
      <c r="C259" s="56" t="s">
        <v>196</v>
      </c>
      <c r="D259" s="28">
        <v>-100000</v>
      </c>
      <c r="E259" s="33"/>
    </row>
    <row r="260" spans="3:6" ht="15">
      <c r="C260" s="56" t="s">
        <v>197</v>
      </c>
      <c r="D260" s="28">
        <v>-100000</v>
      </c>
      <c r="E260" s="33"/>
    </row>
    <row r="261" spans="3:6" ht="15">
      <c r="C261" s="56" t="s">
        <v>198</v>
      </c>
      <c r="D261" s="28">
        <v>-100000</v>
      </c>
      <c r="E261" s="33"/>
    </row>
    <row r="262" spans="3:6" ht="15">
      <c r="C262" s="56" t="s">
        <v>199</v>
      </c>
      <c r="D262" s="28">
        <v>-19255021.670000002</v>
      </c>
      <c r="E262" s="33"/>
    </row>
    <row r="263" spans="3:6" ht="15">
      <c r="C263" s="56" t="s">
        <v>200</v>
      </c>
      <c r="D263" s="28">
        <v>-1970726.52</v>
      </c>
      <c r="E263" s="33"/>
      <c r="F263" s="40"/>
    </row>
    <row r="264" spans="3:6" ht="15">
      <c r="C264" s="56" t="s">
        <v>201</v>
      </c>
      <c r="D264" s="28">
        <v>-4077838.81</v>
      </c>
      <c r="E264" s="33"/>
    </row>
    <row r="265" spans="3:6" ht="15">
      <c r="C265" s="56" t="s">
        <v>202</v>
      </c>
      <c r="D265" s="28">
        <v>-50000</v>
      </c>
      <c r="E265" s="33"/>
    </row>
    <row r="266" spans="3:6" ht="15">
      <c r="C266" s="56" t="s">
        <v>203</v>
      </c>
      <c r="D266" s="28">
        <v>-25353587</v>
      </c>
      <c r="E266" s="33"/>
    </row>
    <row r="267" spans="3:6" ht="15">
      <c r="C267" s="56" t="s">
        <v>204</v>
      </c>
      <c r="D267" s="28">
        <v>-25353587</v>
      </c>
      <c r="E267" s="33"/>
    </row>
    <row r="268" spans="3:6" ht="15">
      <c r="C268" s="56" t="s">
        <v>205</v>
      </c>
      <c r="D268" s="28">
        <v>-51174882.439999998</v>
      </c>
      <c r="E268" s="33"/>
    </row>
    <row r="269" spans="3:6" ht="15">
      <c r="C269" s="56" t="s">
        <v>206</v>
      </c>
      <c r="D269" s="28">
        <v>-3857489.34</v>
      </c>
      <c r="E269" s="33"/>
    </row>
    <row r="270" spans="3:6" ht="15">
      <c r="C270" s="56" t="s">
        <v>207</v>
      </c>
      <c r="D270" s="28">
        <v>-8600938.5500000007</v>
      </c>
      <c r="E270" s="33"/>
    </row>
    <row r="271" spans="3:6" ht="15">
      <c r="C271" s="56" t="s">
        <v>208</v>
      </c>
      <c r="D271" s="28">
        <v>-1259775.1200000001</v>
      </c>
      <c r="E271" s="33"/>
    </row>
    <row r="272" spans="3:6" ht="15">
      <c r="C272" s="56" t="s">
        <v>209</v>
      </c>
      <c r="D272" s="28">
        <v>-64893085.450000003</v>
      </c>
      <c r="E272" s="33"/>
    </row>
    <row r="273" spans="3:11" ht="15">
      <c r="C273" s="56" t="s">
        <v>210</v>
      </c>
      <c r="D273" s="28">
        <v>-64893085.450000003</v>
      </c>
      <c r="E273" s="33"/>
    </row>
    <row r="274" spans="3:11">
      <c r="C274" s="87" t="s">
        <v>211</v>
      </c>
      <c r="D274" s="88">
        <f>+D266+D273</f>
        <v>-90246672.450000003</v>
      </c>
      <c r="E274" s="33"/>
    </row>
    <row r="275" spans="3:11" ht="15.75" customHeight="1">
      <c r="D275" s="89">
        <f>+D233+D274</f>
        <v>-96984590.600000009</v>
      </c>
      <c r="E275" s="82"/>
    </row>
    <row r="276" spans="3:11">
      <c r="D276" s="40"/>
    </row>
    <row r="277" spans="3:11" ht="24.75" customHeight="1">
      <c r="C277" s="84" t="s">
        <v>212</v>
      </c>
      <c r="D277" s="71" t="s">
        <v>8</v>
      </c>
      <c r="E277" s="22" t="s">
        <v>169</v>
      </c>
    </row>
    <row r="278" spans="3:11" ht="15">
      <c r="C278" s="90" t="s">
        <v>213</v>
      </c>
      <c r="D278" s="56">
        <f>+D279+D280+D281+D282</f>
        <v>315244.61</v>
      </c>
      <c r="E278" s="72"/>
    </row>
    <row r="279" spans="3:11" ht="15">
      <c r="C279" s="27" t="s">
        <v>214</v>
      </c>
      <c r="D279" s="28">
        <v>127246.84</v>
      </c>
      <c r="E279" s="33"/>
    </row>
    <row r="280" spans="3:11" ht="15">
      <c r="C280" s="27" t="s">
        <v>215</v>
      </c>
      <c r="D280" s="28">
        <v>65528.7</v>
      </c>
      <c r="E280" s="33"/>
    </row>
    <row r="281" spans="3:11" ht="15">
      <c r="C281" s="27" t="s">
        <v>216</v>
      </c>
      <c r="D281" s="28">
        <v>122471.38</v>
      </c>
      <c r="E281" s="33"/>
    </row>
    <row r="282" spans="3:11" ht="14.25">
      <c r="C282" s="60" t="s">
        <v>217</v>
      </c>
      <c r="D282" s="91">
        <v>-2.31</v>
      </c>
      <c r="E282" s="33"/>
      <c r="K282" s="92" t="s">
        <v>218</v>
      </c>
    </row>
    <row r="283" spans="3:11" ht="16.5" customHeight="1">
      <c r="D283" s="31">
        <f>+D278</f>
        <v>315244.61</v>
      </c>
      <c r="E283" s="93"/>
      <c r="J283" s="92"/>
    </row>
    <row r="284" spans="3:11">
      <c r="C284" s="14" t="s">
        <v>219</v>
      </c>
    </row>
    <row r="286" spans="3:11" ht="26.25" customHeight="1">
      <c r="C286" s="84" t="s">
        <v>220</v>
      </c>
      <c r="D286" s="71" t="s">
        <v>8</v>
      </c>
      <c r="E286" s="22" t="s">
        <v>221</v>
      </c>
    </row>
    <row r="287" spans="3:11">
      <c r="C287" s="23" t="s">
        <v>222</v>
      </c>
      <c r="D287" s="85">
        <f>SUM(D288:D376)</f>
        <v>74804969.000000015</v>
      </c>
      <c r="E287" s="85">
        <f>SUM(E288:E376)</f>
        <v>99.999799999999993</v>
      </c>
    </row>
    <row r="288" spans="3:11" ht="15">
      <c r="C288" s="27" t="s">
        <v>223</v>
      </c>
      <c r="D288" s="56">
        <v>26037790.25</v>
      </c>
      <c r="E288" s="56">
        <v>34.807600000000001</v>
      </c>
    </row>
    <row r="289" spans="3:5" ht="15">
      <c r="C289" s="27" t="s">
        <v>224</v>
      </c>
      <c r="D289" s="56">
        <v>13238315.970000001</v>
      </c>
      <c r="E289" s="56">
        <v>17.697099999999999</v>
      </c>
    </row>
    <row r="290" spans="3:5" ht="15">
      <c r="C290" s="27" t="s">
        <v>225</v>
      </c>
      <c r="D290" s="56">
        <v>216753.13</v>
      </c>
      <c r="E290" s="56">
        <v>0.2898</v>
      </c>
    </row>
    <row r="291" spans="3:5" ht="15">
      <c r="C291" s="27" t="s">
        <v>226</v>
      </c>
      <c r="D291" s="56">
        <v>2547965.04</v>
      </c>
      <c r="E291" s="56">
        <v>3.4060999999999999</v>
      </c>
    </row>
    <row r="292" spans="3:5" ht="15">
      <c r="C292" s="27" t="s">
        <v>227</v>
      </c>
      <c r="D292" s="56">
        <v>1410562.19</v>
      </c>
      <c r="E292" s="56">
        <v>1.8856999999999999</v>
      </c>
    </row>
    <row r="293" spans="3:5" ht="15">
      <c r="C293" s="27" t="s">
        <v>228</v>
      </c>
      <c r="D293" s="56">
        <v>1561540.47</v>
      </c>
      <c r="E293" s="56">
        <v>2.0874999999999999</v>
      </c>
    </row>
    <row r="294" spans="3:5" ht="15">
      <c r="C294" s="27" t="s">
        <v>229</v>
      </c>
      <c r="D294" s="56">
        <v>7870</v>
      </c>
      <c r="E294" s="56">
        <v>1.0500000000000001E-2</v>
      </c>
    </row>
    <row r="295" spans="3:5" ht="15">
      <c r="C295" s="27" t="s">
        <v>230</v>
      </c>
      <c r="D295" s="56">
        <v>6492733.21</v>
      </c>
      <c r="E295" s="56">
        <v>8.6795000000000009</v>
      </c>
    </row>
    <row r="296" spans="3:5" ht="15">
      <c r="C296" s="27" t="s">
        <v>231</v>
      </c>
      <c r="D296" s="56">
        <v>69357</v>
      </c>
      <c r="E296" s="56">
        <v>9.2700000000000005E-2</v>
      </c>
    </row>
    <row r="297" spans="3:5" ht="15">
      <c r="C297" s="27" t="s">
        <v>232</v>
      </c>
      <c r="D297" s="56">
        <v>158791.75</v>
      </c>
      <c r="E297" s="56">
        <v>0.21229999999999999</v>
      </c>
    </row>
    <row r="298" spans="3:5" ht="15">
      <c r="C298" s="27" t="s">
        <v>233</v>
      </c>
      <c r="D298" s="56">
        <v>4000</v>
      </c>
      <c r="E298" s="56">
        <v>5.3E-3</v>
      </c>
    </row>
    <row r="299" spans="3:5" ht="15">
      <c r="C299" s="27" t="s">
        <v>234</v>
      </c>
      <c r="D299" s="56">
        <v>53349.72</v>
      </c>
      <c r="E299" s="56">
        <v>7.1300000000000002E-2</v>
      </c>
    </row>
    <row r="300" spans="3:5" ht="15">
      <c r="C300" s="27" t="s">
        <v>235</v>
      </c>
      <c r="D300" s="56">
        <v>513802.47</v>
      </c>
      <c r="E300" s="56">
        <v>0.68689999999999996</v>
      </c>
    </row>
    <row r="301" spans="3:5" ht="15">
      <c r="C301" s="27" t="s">
        <v>236</v>
      </c>
      <c r="D301" s="56">
        <v>189448.95</v>
      </c>
      <c r="E301" s="56">
        <v>0.25330000000000003</v>
      </c>
    </row>
    <row r="302" spans="3:5" ht="15">
      <c r="C302" s="27" t="s">
        <v>237</v>
      </c>
      <c r="D302" s="56">
        <v>431677.65</v>
      </c>
      <c r="E302" s="56">
        <v>0.57709999999999995</v>
      </c>
    </row>
    <row r="303" spans="3:5" ht="15">
      <c r="C303" s="27" t="s">
        <v>238</v>
      </c>
      <c r="D303" s="56">
        <v>235770.21</v>
      </c>
      <c r="E303" s="56">
        <v>0.31519999999999998</v>
      </c>
    </row>
    <row r="304" spans="3:5" ht="15">
      <c r="C304" s="27" t="s">
        <v>239</v>
      </c>
      <c r="D304" s="56">
        <v>8957.07</v>
      </c>
      <c r="E304" s="56">
        <v>1.2E-2</v>
      </c>
    </row>
    <row r="305" spans="3:5" ht="15">
      <c r="C305" s="27" t="s">
        <v>240</v>
      </c>
      <c r="D305" s="56">
        <v>11566.1</v>
      </c>
      <c r="E305" s="56">
        <v>1.55E-2</v>
      </c>
    </row>
    <row r="306" spans="3:5" ht="15">
      <c r="C306" s="27" t="s">
        <v>241</v>
      </c>
      <c r="D306" s="56">
        <v>2417.54</v>
      </c>
      <c r="E306" s="56">
        <v>3.2000000000000002E-3</v>
      </c>
    </row>
    <row r="307" spans="3:5" ht="15">
      <c r="C307" s="27" t="s">
        <v>242</v>
      </c>
      <c r="D307" s="56">
        <v>83100.429999999993</v>
      </c>
      <c r="E307" s="56">
        <v>0.1111</v>
      </c>
    </row>
    <row r="308" spans="3:5" ht="15">
      <c r="C308" s="27" t="s">
        <v>243</v>
      </c>
      <c r="D308" s="56">
        <v>9090</v>
      </c>
      <c r="E308" s="56">
        <v>1.2200000000000001E-2</v>
      </c>
    </row>
    <row r="309" spans="3:5" ht="15">
      <c r="C309" s="27" t="s">
        <v>244</v>
      </c>
      <c r="D309" s="56">
        <v>1953</v>
      </c>
      <c r="E309" s="56">
        <v>2.5999999999999999E-3</v>
      </c>
    </row>
    <row r="310" spans="3:5" ht="15">
      <c r="C310" s="27" t="s">
        <v>245</v>
      </c>
      <c r="D310" s="56">
        <v>1107</v>
      </c>
      <c r="E310" s="56">
        <v>1.5E-3</v>
      </c>
    </row>
    <row r="311" spans="3:5" ht="15">
      <c r="C311" s="27" t="s">
        <v>246</v>
      </c>
      <c r="D311" s="56">
        <v>7495</v>
      </c>
      <c r="E311" s="56">
        <v>0.01</v>
      </c>
    </row>
    <row r="312" spans="3:5" ht="15">
      <c r="C312" s="27" t="s">
        <v>247</v>
      </c>
      <c r="D312" s="56">
        <v>1093790.0900000001</v>
      </c>
      <c r="E312" s="56">
        <v>1.4621999999999999</v>
      </c>
    </row>
    <row r="313" spans="3:5" ht="15">
      <c r="C313" s="27" t="s">
        <v>248</v>
      </c>
      <c r="D313" s="56">
        <v>341796.97</v>
      </c>
      <c r="E313" s="56">
        <v>0.45689999999999997</v>
      </c>
    </row>
    <row r="314" spans="3:5" ht="15">
      <c r="C314" s="27" t="s">
        <v>249</v>
      </c>
      <c r="D314" s="56">
        <v>28729.61</v>
      </c>
      <c r="E314" s="56">
        <v>3.8399999999999997E-2</v>
      </c>
    </row>
    <row r="315" spans="3:5" ht="15">
      <c r="C315" s="27" t="s">
        <v>250</v>
      </c>
      <c r="D315" s="56">
        <v>611607.9</v>
      </c>
      <c r="E315" s="56">
        <v>0.81759999999999999</v>
      </c>
    </row>
    <row r="316" spans="3:5" ht="15">
      <c r="C316" s="27" t="s">
        <v>251</v>
      </c>
      <c r="D316" s="56">
        <v>207437.84</v>
      </c>
      <c r="E316" s="56">
        <v>0.27729999999999999</v>
      </c>
    </row>
    <row r="317" spans="3:5" ht="15">
      <c r="C317" s="27" t="s">
        <v>252</v>
      </c>
      <c r="D317" s="56">
        <v>20088</v>
      </c>
      <c r="E317" s="56">
        <v>2.69E-2</v>
      </c>
    </row>
    <row r="318" spans="3:5" ht="15">
      <c r="C318" s="27" t="s">
        <v>253</v>
      </c>
      <c r="D318" s="56">
        <v>72671.38</v>
      </c>
      <c r="E318" s="56">
        <v>9.7100000000000006E-2</v>
      </c>
    </row>
    <row r="319" spans="3:5" ht="15">
      <c r="C319" s="27" t="s">
        <v>254</v>
      </c>
      <c r="D319" s="56">
        <v>10667.85</v>
      </c>
      <c r="E319" s="56">
        <v>1.43E-2</v>
      </c>
    </row>
    <row r="320" spans="3:5" ht="15">
      <c r="C320" s="27" t="s">
        <v>255</v>
      </c>
      <c r="D320" s="56">
        <v>413629.31</v>
      </c>
      <c r="E320" s="56">
        <v>0.55289999999999995</v>
      </c>
    </row>
    <row r="321" spans="3:5" ht="15">
      <c r="C321" s="27" t="s">
        <v>256</v>
      </c>
      <c r="D321" s="56">
        <v>626.4</v>
      </c>
      <c r="E321" s="56">
        <v>8.0000000000000004E-4</v>
      </c>
    </row>
    <row r="322" spans="3:5" ht="15">
      <c r="C322" s="27" t="s">
        <v>257</v>
      </c>
      <c r="D322" s="56">
        <v>979734.02</v>
      </c>
      <c r="E322" s="56">
        <v>1.3097000000000001</v>
      </c>
    </row>
    <row r="323" spans="3:5" ht="15">
      <c r="C323" s="27" t="s">
        <v>258</v>
      </c>
      <c r="D323" s="56">
        <v>15894.53</v>
      </c>
      <c r="E323" s="56">
        <v>2.12E-2</v>
      </c>
    </row>
    <row r="324" spans="3:5" ht="15">
      <c r="C324" s="27" t="s">
        <v>259</v>
      </c>
      <c r="D324" s="56">
        <v>192426.74</v>
      </c>
      <c r="E324" s="56">
        <v>0.25719999999999998</v>
      </c>
    </row>
    <row r="325" spans="3:5" ht="15">
      <c r="C325" s="27" t="s">
        <v>260</v>
      </c>
      <c r="D325" s="56">
        <v>102.43</v>
      </c>
      <c r="E325" s="56">
        <v>1E-4</v>
      </c>
    </row>
    <row r="326" spans="3:5" ht="15">
      <c r="C326" s="27" t="s">
        <v>261</v>
      </c>
      <c r="D326" s="56">
        <v>363901.59</v>
      </c>
      <c r="E326" s="56">
        <v>0.48649999999999999</v>
      </c>
    </row>
    <row r="327" spans="3:5" ht="15">
      <c r="C327" s="27" t="s">
        <v>262</v>
      </c>
      <c r="D327" s="56">
        <v>541.49</v>
      </c>
      <c r="E327" s="56">
        <v>6.9999999999999999E-4</v>
      </c>
    </row>
    <row r="328" spans="3:5" ht="15">
      <c r="C328" s="27" t="s">
        <v>263</v>
      </c>
      <c r="D328" s="56">
        <v>3525.71</v>
      </c>
      <c r="E328" s="56">
        <v>4.7000000000000002E-3</v>
      </c>
    </row>
    <row r="329" spans="3:5" ht="15">
      <c r="C329" s="27" t="s">
        <v>264</v>
      </c>
      <c r="D329" s="56">
        <v>271657.59000000003</v>
      </c>
      <c r="E329" s="56">
        <v>0.36320000000000002</v>
      </c>
    </row>
    <row r="330" spans="3:5" ht="15">
      <c r="C330" s="27" t="s">
        <v>265</v>
      </c>
      <c r="D330" s="56">
        <v>34191.31</v>
      </c>
      <c r="E330" s="56">
        <v>4.5699999999999998E-2</v>
      </c>
    </row>
    <row r="331" spans="3:5" ht="15">
      <c r="C331" s="27" t="s">
        <v>266</v>
      </c>
      <c r="D331" s="56">
        <v>48935.03</v>
      </c>
      <c r="E331" s="56">
        <v>6.54E-2</v>
      </c>
    </row>
    <row r="332" spans="3:5" ht="15">
      <c r="C332" s="27" t="s">
        <v>267</v>
      </c>
      <c r="D332" s="56">
        <v>145</v>
      </c>
      <c r="E332" s="56">
        <v>2.0000000000000001E-4</v>
      </c>
    </row>
    <row r="333" spans="3:5" ht="15">
      <c r="C333" s="27" t="s">
        <v>268</v>
      </c>
      <c r="D333" s="56">
        <v>555462</v>
      </c>
      <c r="E333" s="56">
        <v>0.74250000000000005</v>
      </c>
    </row>
    <row r="334" spans="3:5" ht="15">
      <c r="C334" s="27" t="s">
        <v>269</v>
      </c>
      <c r="D334" s="56">
        <v>462607.42</v>
      </c>
      <c r="E334" s="56">
        <v>0.61839999999999995</v>
      </c>
    </row>
    <row r="335" spans="3:5" ht="15">
      <c r="C335" s="27" t="s">
        <v>270</v>
      </c>
      <c r="D335" s="56">
        <v>33312.44</v>
      </c>
      <c r="E335" s="56">
        <v>4.4499999999999998E-2</v>
      </c>
    </row>
    <row r="336" spans="3:5" ht="15">
      <c r="C336" s="27" t="s">
        <v>271</v>
      </c>
      <c r="D336" s="56">
        <v>2287</v>
      </c>
      <c r="E336" s="56">
        <v>3.0999999999999999E-3</v>
      </c>
    </row>
    <row r="337" spans="3:11" ht="15">
      <c r="C337" s="27" t="s">
        <v>272</v>
      </c>
      <c r="D337" s="56">
        <v>551519.68000000005</v>
      </c>
      <c r="E337" s="56">
        <v>0.73729999999999996</v>
      </c>
    </row>
    <row r="338" spans="3:11" ht="15">
      <c r="C338" s="27" t="s">
        <v>273</v>
      </c>
      <c r="D338" s="56">
        <v>29528.45</v>
      </c>
      <c r="E338" s="56">
        <v>3.95E-2</v>
      </c>
    </row>
    <row r="339" spans="3:11" ht="15">
      <c r="C339" s="27" t="s">
        <v>274</v>
      </c>
      <c r="D339" s="56">
        <v>54000</v>
      </c>
      <c r="E339" s="56">
        <v>7.22E-2</v>
      </c>
    </row>
    <row r="340" spans="3:11" ht="15">
      <c r="C340" s="27" t="s">
        <v>275</v>
      </c>
      <c r="D340" s="56">
        <v>735965.12</v>
      </c>
      <c r="E340" s="56">
        <v>0.98380000000000001</v>
      </c>
    </row>
    <row r="341" spans="3:11" ht="15">
      <c r="C341" s="27" t="s">
        <v>276</v>
      </c>
      <c r="D341" s="56">
        <v>42503.6</v>
      </c>
      <c r="E341" s="56">
        <v>5.6800000000000003E-2</v>
      </c>
    </row>
    <row r="342" spans="3:11" ht="15">
      <c r="C342" s="27" t="s">
        <v>277</v>
      </c>
      <c r="D342" s="56">
        <v>631320</v>
      </c>
      <c r="E342" s="56">
        <v>0.84399999999999997</v>
      </c>
    </row>
    <row r="343" spans="3:11" ht="15">
      <c r="C343" s="27" t="s">
        <v>278</v>
      </c>
      <c r="D343" s="56">
        <v>78300</v>
      </c>
      <c r="E343" s="56">
        <v>0.1047</v>
      </c>
      <c r="J343" s="92"/>
    </row>
    <row r="344" spans="3:11" ht="15">
      <c r="C344" s="27" t="s">
        <v>279</v>
      </c>
      <c r="D344" s="56">
        <v>168200</v>
      </c>
      <c r="E344" s="56">
        <v>0.22489999999999999</v>
      </c>
    </row>
    <row r="345" spans="3:11" ht="15">
      <c r="C345" s="27" t="s">
        <v>280</v>
      </c>
      <c r="D345" s="56">
        <v>186512.72</v>
      </c>
      <c r="E345" s="56">
        <v>0.24929999999999999</v>
      </c>
    </row>
    <row r="346" spans="3:11" ht="15">
      <c r="C346" s="27" t="s">
        <v>281</v>
      </c>
      <c r="D346" s="56">
        <v>2088414.51</v>
      </c>
      <c r="E346" s="56">
        <v>2.7917999999999998</v>
      </c>
    </row>
    <row r="347" spans="3:11" ht="15">
      <c r="C347" s="27" t="s">
        <v>282</v>
      </c>
      <c r="D347" s="56">
        <v>716853.94</v>
      </c>
      <c r="E347" s="56">
        <v>0.95830000000000004</v>
      </c>
    </row>
    <row r="348" spans="3:11" ht="15">
      <c r="C348" s="27" t="s">
        <v>283</v>
      </c>
      <c r="D348" s="56">
        <v>269107.63</v>
      </c>
      <c r="E348" s="56">
        <v>0.35970000000000002</v>
      </c>
    </row>
    <row r="349" spans="3:11" ht="15">
      <c r="C349" s="27" t="s">
        <v>284</v>
      </c>
      <c r="D349" s="56">
        <v>309530.57</v>
      </c>
      <c r="E349" s="56">
        <v>0.4138</v>
      </c>
      <c r="J349" s="92"/>
      <c r="K349" s="92"/>
    </row>
    <row r="350" spans="3:11" ht="15">
      <c r="C350" s="27" t="s">
        <v>285</v>
      </c>
      <c r="D350" s="56">
        <v>170234.75</v>
      </c>
      <c r="E350" s="56">
        <v>0.2276</v>
      </c>
    </row>
    <row r="351" spans="3:11" ht="15">
      <c r="C351" s="27" t="s">
        <v>286</v>
      </c>
      <c r="D351" s="56">
        <v>30813.39</v>
      </c>
      <c r="E351" s="56">
        <v>4.1200000000000001E-2</v>
      </c>
    </row>
    <row r="352" spans="3:11" ht="15">
      <c r="C352" s="27" t="s">
        <v>287</v>
      </c>
      <c r="D352" s="56">
        <v>1021470.01</v>
      </c>
      <c r="E352" s="56">
        <v>1.3654999999999999</v>
      </c>
    </row>
    <row r="353" spans="3:11" ht="15">
      <c r="C353" s="27" t="s">
        <v>288</v>
      </c>
      <c r="D353" s="56">
        <v>111856</v>
      </c>
      <c r="E353" s="56">
        <v>0.14949999999999999</v>
      </c>
      <c r="J353" s="92"/>
    </row>
    <row r="354" spans="3:11" ht="15">
      <c r="C354" s="27" t="s">
        <v>289</v>
      </c>
      <c r="D354" s="56">
        <v>1276</v>
      </c>
      <c r="E354" s="56">
        <v>1.6999999999999999E-3</v>
      </c>
    </row>
    <row r="355" spans="3:11" ht="15">
      <c r="C355" s="27" t="s">
        <v>290</v>
      </c>
      <c r="D355" s="56">
        <v>133024.85</v>
      </c>
      <c r="E355" s="56">
        <v>0.17780000000000001</v>
      </c>
      <c r="K355" s="92" t="s">
        <v>291</v>
      </c>
    </row>
    <row r="356" spans="3:11" ht="15">
      <c r="C356" s="27" t="s">
        <v>292</v>
      </c>
      <c r="D356" s="56">
        <v>281224.8</v>
      </c>
      <c r="E356" s="56">
        <v>0.37590000000000001</v>
      </c>
    </row>
    <row r="357" spans="3:11" ht="15">
      <c r="C357" s="27" t="s">
        <v>293</v>
      </c>
      <c r="D357" s="56">
        <v>1130782.1499999999</v>
      </c>
      <c r="E357" s="56">
        <v>1.5116000000000001</v>
      </c>
      <c r="K357" s="92"/>
    </row>
    <row r="358" spans="3:11" ht="15">
      <c r="C358" s="27" t="s">
        <v>294</v>
      </c>
      <c r="D358" s="56">
        <v>43732</v>
      </c>
      <c r="E358" s="56">
        <v>5.8500000000000003E-2</v>
      </c>
    </row>
    <row r="359" spans="3:11" ht="15">
      <c r="C359" s="27" t="s">
        <v>295</v>
      </c>
      <c r="D359" s="56">
        <v>231341.19</v>
      </c>
      <c r="E359" s="56">
        <v>0.30930000000000002</v>
      </c>
    </row>
    <row r="360" spans="3:11" ht="15">
      <c r="C360" s="27" t="s">
        <v>296</v>
      </c>
      <c r="D360" s="56">
        <v>168695.73</v>
      </c>
      <c r="E360" s="56">
        <v>0.22550000000000001</v>
      </c>
    </row>
    <row r="361" spans="3:11" ht="15">
      <c r="C361" s="27" t="s">
        <v>297</v>
      </c>
      <c r="D361" s="56">
        <v>60962</v>
      </c>
      <c r="E361" s="56">
        <v>8.1500000000000003E-2</v>
      </c>
    </row>
    <row r="362" spans="3:11" ht="15">
      <c r="C362" s="27" t="s">
        <v>298</v>
      </c>
      <c r="D362" s="56">
        <v>9396</v>
      </c>
      <c r="E362" s="56">
        <v>1.26E-2</v>
      </c>
    </row>
    <row r="363" spans="3:11" ht="15">
      <c r="C363" s="27" t="s">
        <v>299</v>
      </c>
      <c r="D363" s="56">
        <v>26395.200000000001</v>
      </c>
      <c r="E363" s="56">
        <v>3.5299999999999998E-2</v>
      </c>
    </row>
    <row r="364" spans="3:11" ht="15">
      <c r="C364" s="27" t="s">
        <v>300</v>
      </c>
      <c r="D364" s="56">
        <v>177201.08</v>
      </c>
      <c r="E364" s="56">
        <v>0.2369</v>
      </c>
    </row>
    <row r="365" spans="3:11" ht="15">
      <c r="C365" s="27" t="s">
        <v>301</v>
      </c>
      <c r="D365" s="56">
        <v>320038.14</v>
      </c>
      <c r="E365" s="56">
        <v>0.42780000000000001</v>
      </c>
    </row>
    <row r="366" spans="3:11" ht="15">
      <c r="C366" s="27" t="s">
        <v>302</v>
      </c>
      <c r="D366" s="56">
        <v>91281.19</v>
      </c>
      <c r="E366" s="56">
        <v>0.122</v>
      </c>
      <c r="J366" s="92"/>
    </row>
    <row r="367" spans="3:11" ht="15">
      <c r="C367" s="27" t="s">
        <v>303</v>
      </c>
      <c r="D367" s="56">
        <v>553</v>
      </c>
      <c r="E367" s="56">
        <v>6.9999999999999999E-4</v>
      </c>
    </row>
    <row r="368" spans="3:11" ht="15">
      <c r="C368" s="27" t="s">
        <v>304</v>
      </c>
      <c r="D368" s="56">
        <v>17342</v>
      </c>
      <c r="E368" s="56">
        <v>2.3199999999999998E-2</v>
      </c>
    </row>
    <row r="369" spans="3:7" ht="15">
      <c r="C369" s="27" t="s">
        <v>305</v>
      </c>
      <c r="D369" s="56">
        <v>1062105</v>
      </c>
      <c r="E369" s="56">
        <v>1.4198</v>
      </c>
    </row>
    <row r="370" spans="3:7" ht="15">
      <c r="C370" s="27" t="s">
        <v>306</v>
      </c>
      <c r="D370" s="56">
        <v>1141405.77</v>
      </c>
      <c r="E370" s="56">
        <v>1.5258</v>
      </c>
    </row>
    <row r="371" spans="3:7" ht="15">
      <c r="C371" s="27" t="s">
        <v>307</v>
      </c>
      <c r="D371" s="56">
        <v>17586</v>
      </c>
      <c r="E371" s="56">
        <v>2.35E-2</v>
      </c>
    </row>
    <row r="372" spans="3:7" ht="15">
      <c r="C372" s="27" t="s">
        <v>308</v>
      </c>
      <c r="D372" s="56">
        <v>480949.32</v>
      </c>
      <c r="E372" s="56">
        <v>0.64290000000000003</v>
      </c>
    </row>
    <row r="373" spans="3:7" ht="15">
      <c r="C373" s="27" t="s">
        <v>309</v>
      </c>
      <c r="D373" s="56">
        <v>529896</v>
      </c>
      <c r="E373" s="56">
        <v>0.70840000000000003</v>
      </c>
    </row>
    <row r="374" spans="3:7" ht="15">
      <c r="C374" s="27" t="s">
        <v>310</v>
      </c>
      <c r="D374" s="56">
        <v>2587223.5499999998</v>
      </c>
      <c r="E374" s="56">
        <v>3.4586000000000001</v>
      </c>
    </row>
    <row r="375" spans="3:7" ht="15">
      <c r="C375" s="27" t="s">
        <v>311</v>
      </c>
      <c r="D375" s="56">
        <v>35249</v>
      </c>
      <c r="E375" s="56">
        <v>4.7100000000000003E-2</v>
      </c>
    </row>
    <row r="376" spans="3:7" ht="15">
      <c r="C376" s="60" t="s">
        <v>312</v>
      </c>
      <c r="D376" s="94">
        <v>-5.14</v>
      </c>
      <c r="E376" s="94">
        <v>0</v>
      </c>
    </row>
    <row r="377" spans="3:7" ht="15.75" customHeight="1">
      <c r="D377" s="89">
        <f>+D287</f>
        <v>74804969.000000015</v>
      </c>
      <c r="E377" s="95" t="s">
        <v>313</v>
      </c>
    </row>
    <row r="379" spans="3:7">
      <c r="C379" s="14" t="s">
        <v>314</v>
      </c>
    </row>
    <row r="381" spans="3:7" ht="28.5" customHeight="1">
      <c r="C381" s="84" t="s">
        <v>315</v>
      </c>
      <c r="D381" s="71" t="s">
        <v>47</v>
      </c>
      <c r="E381" s="22" t="s">
        <v>48</v>
      </c>
      <c r="F381" s="96" t="s">
        <v>9</v>
      </c>
      <c r="G381" s="64" t="s">
        <v>157</v>
      </c>
    </row>
    <row r="382" spans="3:7" ht="15">
      <c r="C382" s="27" t="s">
        <v>316</v>
      </c>
      <c r="D382" s="56">
        <v>-7298</v>
      </c>
      <c r="E382" s="56">
        <v>-7298</v>
      </c>
      <c r="F382" s="91">
        <v>0</v>
      </c>
      <c r="G382" s="97">
        <v>0</v>
      </c>
    </row>
    <row r="383" spans="3:7" ht="15">
      <c r="C383" s="27" t="s">
        <v>317</v>
      </c>
      <c r="D383" s="56">
        <v>758542</v>
      </c>
      <c r="E383" s="56">
        <v>758542</v>
      </c>
      <c r="F383" s="91">
        <v>0</v>
      </c>
      <c r="G383" s="46"/>
    </row>
    <row r="384" spans="3:7" ht="15">
      <c r="C384" s="27" t="s">
        <v>318</v>
      </c>
      <c r="D384" s="56">
        <v>-4356523.09</v>
      </c>
      <c r="E384" s="56">
        <v>-5836523.29</v>
      </c>
      <c r="F384" s="91">
        <f>+E384-D384</f>
        <v>-1480000.2000000002</v>
      </c>
      <c r="G384" s="46"/>
    </row>
    <row r="385" spans="3:7" ht="15">
      <c r="C385" s="27" t="s">
        <v>319</v>
      </c>
      <c r="D385" s="56">
        <v>-9938794.3000000007</v>
      </c>
      <c r="E385" s="56">
        <v>-10011414.33</v>
      </c>
      <c r="F385" s="91">
        <f t="shared" ref="F385:F399" si="4">+E385-D385</f>
        <v>-72620.029999999329</v>
      </c>
      <c r="G385" s="46"/>
    </row>
    <row r="386" spans="3:7" ht="15">
      <c r="C386" s="27" t="s">
        <v>320</v>
      </c>
      <c r="D386" s="56">
        <v>-23120116.489999998</v>
      </c>
      <c r="E386" s="56">
        <v>-56015612.020000003</v>
      </c>
      <c r="F386" s="91">
        <f t="shared" si="4"/>
        <v>-32895495.530000005</v>
      </c>
      <c r="G386" s="46"/>
    </row>
    <row r="387" spans="3:7" ht="15">
      <c r="C387" s="27" t="s">
        <v>321</v>
      </c>
      <c r="D387" s="56">
        <v>-4709685</v>
      </c>
      <c r="E387" s="56">
        <v>-4709685</v>
      </c>
      <c r="F387" s="91">
        <f t="shared" si="4"/>
        <v>0</v>
      </c>
      <c r="G387" s="46"/>
    </row>
    <row r="388" spans="3:7" ht="15">
      <c r="C388" s="27" t="s">
        <v>322</v>
      </c>
      <c r="D388" s="56">
        <v>-9198586.9600000009</v>
      </c>
      <c r="E388" s="56">
        <v>-9198586.9600000009</v>
      </c>
      <c r="F388" s="91">
        <f t="shared" si="4"/>
        <v>0</v>
      </c>
      <c r="G388" s="46"/>
    </row>
    <row r="389" spans="3:7" ht="15">
      <c r="C389" s="27" t="s">
        <v>323</v>
      </c>
      <c r="D389" s="56">
        <v>-32659157.449999999</v>
      </c>
      <c r="E389" s="56">
        <v>-33525548.91</v>
      </c>
      <c r="F389" s="91">
        <f t="shared" si="4"/>
        <v>-866391.46000000089</v>
      </c>
      <c r="G389" s="46"/>
    </row>
    <row r="390" spans="3:7" ht="15">
      <c r="C390" s="27" t="s">
        <v>324</v>
      </c>
      <c r="D390" s="56">
        <v>-42897793</v>
      </c>
      <c r="E390" s="56">
        <v>-42897793</v>
      </c>
      <c r="F390" s="91">
        <f t="shared" si="4"/>
        <v>0</v>
      </c>
      <c r="G390" s="46"/>
    </row>
    <row r="391" spans="3:7" ht="15">
      <c r="C391" s="27" t="s">
        <v>325</v>
      </c>
      <c r="D391" s="56">
        <v>-119690372.61</v>
      </c>
      <c r="E391" s="56">
        <v>-119690372.61</v>
      </c>
      <c r="F391" s="91">
        <f t="shared" si="4"/>
        <v>0</v>
      </c>
      <c r="G391" s="46"/>
    </row>
    <row r="392" spans="3:7" ht="15">
      <c r="C392" s="27" t="s">
        <v>326</v>
      </c>
      <c r="D392" s="56">
        <v>-4299726.0199999996</v>
      </c>
      <c r="E392" s="56">
        <v>-4299726.0199999996</v>
      </c>
      <c r="F392" s="91">
        <f t="shared" si="4"/>
        <v>0</v>
      </c>
      <c r="G392" s="46"/>
    </row>
    <row r="393" spans="3:7" ht="15">
      <c r="C393" s="27" t="s">
        <v>327</v>
      </c>
      <c r="D393" s="56">
        <v>-1336854.3500000001</v>
      </c>
      <c r="E393" s="56">
        <v>-1336854.3500000001</v>
      </c>
      <c r="F393" s="91">
        <f t="shared" si="4"/>
        <v>0</v>
      </c>
      <c r="G393" s="46"/>
    </row>
    <row r="394" spans="3:7" ht="15">
      <c r="C394" s="27" t="s">
        <v>328</v>
      </c>
      <c r="D394" s="56">
        <v>-20686201.850000001</v>
      </c>
      <c r="E394" s="56">
        <v>-20686201.850000001</v>
      </c>
      <c r="F394" s="91">
        <f t="shared" si="4"/>
        <v>0</v>
      </c>
      <c r="G394" s="46"/>
    </row>
    <row r="395" spans="3:7" ht="15">
      <c r="C395" s="27" t="s">
        <v>329</v>
      </c>
      <c r="D395" s="56">
        <v>-35498000</v>
      </c>
      <c r="E395" s="56">
        <v>-35498000</v>
      </c>
      <c r="F395" s="91">
        <f t="shared" si="4"/>
        <v>0</v>
      </c>
      <c r="G395" s="46"/>
    </row>
    <row r="396" spans="3:7" ht="15">
      <c r="C396" s="27" t="s">
        <v>330</v>
      </c>
      <c r="D396" s="56">
        <v>-1883287</v>
      </c>
      <c r="E396" s="56">
        <v>-1883287</v>
      </c>
      <c r="F396" s="91">
        <f t="shared" si="4"/>
        <v>0</v>
      </c>
      <c r="G396" s="46"/>
    </row>
    <row r="397" spans="3:7" ht="15">
      <c r="C397" s="27" t="s">
        <v>331</v>
      </c>
      <c r="D397" s="56">
        <v>-14399573.91</v>
      </c>
      <c r="E397" s="56">
        <v>-14399573.91</v>
      </c>
      <c r="F397" s="91">
        <f t="shared" si="4"/>
        <v>0</v>
      </c>
      <c r="G397" s="46"/>
    </row>
    <row r="398" spans="3:7" ht="15">
      <c r="C398" s="27" t="s">
        <v>332</v>
      </c>
      <c r="D398" s="56">
        <v>11739962.789999999</v>
      </c>
      <c r="E398" s="56">
        <v>11739962.789999999</v>
      </c>
      <c r="F398" s="91">
        <f t="shared" si="4"/>
        <v>0</v>
      </c>
      <c r="G398" s="46"/>
    </row>
    <row r="399" spans="3:7" ht="15">
      <c r="C399" s="27" t="s">
        <v>333</v>
      </c>
      <c r="D399" s="56">
        <v>-6143321.2400000002</v>
      </c>
      <c r="E399" s="56">
        <v>-6143321.2400000002</v>
      </c>
      <c r="F399" s="91">
        <f t="shared" si="4"/>
        <v>0</v>
      </c>
      <c r="G399" s="46"/>
    </row>
    <row r="400" spans="3:7" ht="15">
      <c r="C400" s="29" t="s">
        <v>334</v>
      </c>
      <c r="D400" s="56">
        <f>SUM(D382:D399)</f>
        <v>-318326786.48000002</v>
      </c>
      <c r="E400" s="56">
        <f>SUM(E382:E399)</f>
        <v>-353641293.70000005</v>
      </c>
      <c r="F400" s="56">
        <f>SUM(F382:F399)</f>
        <v>-35314507.220000006</v>
      </c>
      <c r="G400" s="46"/>
    </row>
    <row r="401" spans="3:10" ht="19.5" customHeight="1">
      <c r="D401" s="31">
        <f>+D400</f>
        <v>-318326786.48000002</v>
      </c>
      <c r="E401" s="31">
        <f>+E400</f>
        <v>-353641293.70000005</v>
      </c>
      <c r="F401" s="31">
        <f>+F400</f>
        <v>-35314507.220000006</v>
      </c>
      <c r="G401" s="98"/>
    </row>
    <row r="402" spans="3:10">
      <c r="D402" s="99"/>
      <c r="E402" s="99"/>
      <c r="J402" s="92"/>
    </row>
    <row r="403" spans="3:10">
      <c r="C403" s="100"/>
      <c r="D403" s="100"/>
      <c r="E403" s="100"/>
      <c r="F403" s="100"/>
    </row>
    <row r="404" spans="3:10" ht="27" customHeight="1">
      <c r="C404" s="84" t="s">
        <v>335</v>
      </c>
      <c r="D404" s="71" t="s">
        <v>47</v>
      </c>
      <c r="E404" s="22" t="s">
        <v>48</v>
      </c>
      <c r="F404" s="96" t="s">
        <v>336</v>
      </c>
    </row>
    <row r="405" spans="3:10" ht="15">
      <c r="C405" s="27" t="s">
        <v>337</v>
      </c>
      <c r="D405" s="56">
        <v>1159294.71</v>
      </c>
      <c r="E405" s="56">
        <v>-22494866.210000001</v>
      </c>
      <c r="F405" s="56">
        <v>-23654160.920000002</v>
      </c>
      <c r="G405" s="101"/>
      <c r="H405" s="19"/>
    </row>
    <row r="406" spans="3:10" ht="15">
      <c r="C406" s="27" t="s">
        <v>338</v>
      </c>
      <c r="D406" s="56">
        <v>2218782.21</v>
      </c>
      <c r="E406" s="56">
        <v>2218782.21</v>
      </c>
      <c r="F406" s="91">
        <f>+D406-E406</f>
        <v>0</v>
      </c>
      <c r="G406" s="101"/>
      <c r="H406" s="19"/>
    </row>
    <row r="407" spans="3:10" ht="15">
      <c r="C407" s="27" t="s">
        <v>339</v>
      </c>
      <c r="D407" s="56">
        <v>-1283409.3600000001</v>
      </c>
      <c r="E407" s="56">
        <v>-1281737.3600000001</v>
      </c>
      <c r="F407" s="91">
        <f t="shared" ref="F407:F423" si="5">+D407-E407</f>
        <v>-1672</v>
      </c>
      <c r="G407" s="101"/>
      <c r="H407" s="19"/>
    </row>
    <row r="408" spans="3:10" ht="15">
      <c r="C408" s="27" t="s">
        <v>340</v>
      </c>
      <c r="D408" s="56">
        <v>4782923.5999999996</v>
      </c>
      <c r="E408" s="56">
        <v>4782923.5999999996</v>
      </c>
      <c r="F408" s="91">
        <f t="shared" si="5"/>
        <v>0</v>
      </c>
      <c r="G408" s="101"/>
      <c r="H408" s="19"/>
    </row>
    <row r="409" spans="3:10" ht="15">
      <c r="C409" s="27" t="s">
        <v>341</v>
      </c>
      <c r="D409" s="56">
        <v>13065355.58</v>
      </c>
      <c r="E409" s="56">
        <v>13065355.58</v>
      </c>
      <c r="F409" s="91">
        <f t="shared" si="5"/>
        <v>0</v>
      </c>
      <c r="G409" s="101"/>
      <c r="H409" s="19"/>
    </row>
    <row r="410" spans="3:10" ht="15">
      <c r="C410" s="27" t="s">
        <v>342</v>
      </c>
      <c r="D410" s="56">
        <v>12662592.15</v>
      </c>
      <c r="E410" s="56">
        <v>12662592.15</v>
      </c>
      <c r="F410" s="91">
        <f t="shared" si="5"/>
        <v>0</v>
      </c>
      <c r="G410" s="101"/>
      <c r="H410" s="19"/>
    </row>
    <row r="411" spans="3:10" ht="15">
      <c r="C411" s="27" t="s">
        <v>343</v>
      </c>
      <c r="D411" s="56">
        <v>21856239.760000002</v>
      </c>
      <c r="E411" s="56">
        <v>22267687.530000001</v>
      </c>
      <c r="F411" s="91">
        <f t="shared" si="5"/>
        <v>-411447.76999999955</v>
      </c>
      <c r="G411" s="101"/>
      <c r="H411" s="19"/>
    </row>
    <row r="412" spans="3:10" ht="15">
      <c r="C412" s="27" t="s">
        <v>344</v>
      </c>
      <c r="D412" s="56">
        <v>20788247.489999998</v>
      </c>
      <c r="E412" s="56">
        <v>20788247.489999998</v>
      </c>
      <c r="F412" s="91">
        <f t="shared" si="5"/>
        <v>0</v>
      </c>
      <c r="G412" s="101"/>
      <c r="H412" s="19"/>
    </row>
    <row r="413" spans="3:10" ht="15">
      <c r="C413" s="27" t="s">
        <v>345</v>
      </c>
      <c r="D413" s="56">
        <v>23782696.539999999</v>
      </c>
      <c r="E413" s="56">
        <v>23875051.579999998</v>
      </c>
      <c r="F413" s="91">
        <f t="shared" si="5"/>
        <v>-92355.039999999106</v>
      </c>
      <c r="G413" s="101"/>
      <c r="H413" s="19"/>
    </row>
    <row r="414" spans="3:10" ht="15">
      <c r="C414" s="27" t="s">
        <v>346</v>
      </c>
      <c r="D414" s="56">
        <v>43728926.539999999</v>
      </c>
      <c r="E414" s="56">
        <v>43884102.109999999</v>
      </c>
      <c r="F414" s="91">
        <f t="shared" si="5"/>
        <v>-155175.5700000003</v>
      </c>
      <c r="G414" s="101"/>
      <c r="H414" s="19"/>
    </row>
    <row r="415" spans="3:10" ht="15">
      <c r="C415" s="27" t="s">
        <v>347</v>
      </c>
      <c r="D415" s="56">
        <v>6133167.2599999998</v>
      </c>
      <c r="E415" s="56">
        <v>6780097.4699999997</v>
      </c>
      <c r="F415" s="91">
        <f t="shared" si="5"/>
        <v>-646930.21</v>
      </c>
      <c r="G415" s="101"/>
      <c r="H415" s="19"/>
    </row>
    <row r="416" spans="3:10" ht="15">
      <c r="C416" s="27" t="s">
        <v>348</v>
      </c>
      <c r="D416" s="56">
        <v>11617076.960000001</v>
      </c>
      <c r="E416" s="56">
        <v>12261529.85</v>
      </c>
      <c r="F416" s="91">
        <f t="shared" si="5"/>
        <v>-644452.88999999873</v>
      </c>
      <c r="G416" s="101"/>
      <c r="H416" s="19"/>
    </row>
    <row r="417" spans="3:11" ht="15">
      <c r="C417" s="27" t="s">
        <v>349</v>
      </c>
      <c r="D417" s="56">
        <v>0</v>
      </c>
      <c r="E417" s="56">
        <v>8172040.0099999998</v>
      </c>
      <c r="F417" s="91">
        <f t="shared" si="5"/>
        <v>-8172040.0099999998</v>
      </c>
      <c r="G417" s="101"/>
      <c r="H417" s="19"/>
    </row>
    <row r="418" spans="3:11" ht="15">
      <c r="C418" s="27" t="s">
        <v>350</v>
      </c>
      <c r="D418" s="56">
        <v>-2599837.16</v>
      </c>
      <c r="E418" s="56">
        <v>-2600492.12</v>
      </c>
      <c r="F418" s="91">
        <f t="shared" si="5"/>
        <v>654.95999999996275</v>
      </c>
      <c r="G418" s="101"/>
      <c r="H418" s="19"/>
    </row>
    <row r="419" spans="3:11" ht="15">
      <c r="C419" s="27" t="s">
        <v>351</v>
      </c>
      <c r="D419" s="56">
        <v>-47974741.990000002</v>
      </c>
      <c r="E419" s="56">
        <v>-47974741.990000002</v>
      </c>
      <c r="F419" s="91">
        <f t="shared" si="5"/>
        <v>0</v>
      </c>
      <c r="G419" s="101"/>
      <c r="H419" s="19"/>
    </row>
    <row r="420" spans="3:11" ht="15">
      <c r="C420" s="27" t="s">
        <v>352</v>
      </c>
      <c r="D420" s="56">
        <v>-1185402.54</v>
      </c>
      <c r="E420" s="56">
        <v>-413286.38</v>
      </c>
      <c r="F420" s="91">
        <f t="shared" si="5"/>
        <v>-772116.16</v>
      </c>
      <c r="G420" s="101"/>
      <c r="H420" s="19"/>
    </row>
    <row r="421" spans="3:11" ht="15">
      <c r="C421" s="27" t="s">
        <v>353</v>
      </c>
      <c r="D421" s="56">
        <v>-8541319.3300000001</v>
      </c>
      <c r="E421" s="56">
        <v>-11168891.15</v>
      </c>
      <c r="F421" s="91">
        <f t="shared" si="5"/>
        <v>2627571.8200000003</v>
      </c>
      <c r="G421" s="101"/>
      <c r="H421" s="19"/>
    </row>
    <row r="422" spans="3:11" ht="15">
      <c r="C422" s="27" t="s">
        <v>354</v>
      </c>
      <c r="D422" s="56">
        <v>-52875544.090000004</v>
      </c>
      <c r="E422" s="56">
        <v>-57421178.420000002</v>
      </c>
      <c r="F422" s="91">
        <f t="shared" si="5"/>
        <v>4545634.3299999982</v>
      </c>
      <c r="G422" s="101"/>
      <c r="H422" s="19"/>
    </row>
    <row r="423" spans="3:11" ht="15">
      <c r="C423" s="27" t="s">
        <v>355</v>
      </c>
      <c r="D423" s="56">
        <v>-645982.11</v>
      </c>
      <c r="E423" s="56">
        <v>-1608088.32</v>
      </c>
      <c r="F423" s="91">
        <f t="shared" si="5"/>
        <v>962106.21000000008</v>
      </c>
      <c r="H423" s="19"/>
      <c r="K423" s="92"/>
    </row>
    <row r="424" spans="3:11">
      <c r="C424" s="102" t="s">
        <v>356</v>
      </c>
      <c r="D424" s="91">
        <f>SUM(D406:D423)</f>
        <v>45529771.509999976</v>
      </c>
      <c r="E424" s="91">
        <f>SUM(E406:E423)</f>
        <v>48289993.839999951</v>
      </c>
      <c r="F424" s="91">
        <f>SUM(F406:F423)</f>
        <v>-2760222.3299999991</v>
      </c>
      <c r="J424" s="92"/>
      <c r="K424" s="92"/>
    </row>
    <row r="425" spans="3:11">
      <c r="C425" s="29" t="s">
        <v>357</v>
      </c>
      <c r="D425" s="30">
        <f>+D405+D424</f>
        <v>46689066.219999976</v>
      </c>
      <c r="E425" s="30">
        <f>+E405+E424</f>
        <v>25795127.629999951</v>
      </c>
      <c r="F425" s="30">
        <f>+F405-F424</f>
        <v>-20893938.590000004</v>
      </c>
      <c r="I425" s="92"/>
      <c r="J425" s="92"/>
    </row>
    <row r="426" spans="3:11" ht="20.25" customHeight="1">
      <c r="D426" s="31">
        <f>+D425</f>
        <v>46689066.219999976</v>
      </c>
      <c r="E426" s="31">
        <f>+E425</f>
        <v>25795127.629999951</v>
      </c>
      <c r="F426" s="31">
        <f>+F425</f>
        <v>-20893938.590000004</v>
      </c>
      <c r="K426" s="92" t="s">
        <v>358</v>
      </c>
    </row>
    <row r="427" spans="3:11">
      <c r="K427" s="92"/>
    </row>
    <row r="428" spans="3:11">
      <c r="C428" s="14" t="s">
        <v>359</v>
      </c>
    </row>
    <row r="430" spans="3:11" ht="30.75" customHeight="1">
      <c r="C430" s="84" t="s">
        <v>360</v>
      </c>
      <c r="D430" s="71" t="s">
        <v>47</v>
      </c>
      <c r="E430" s="22" t="s">
        <v>48</v>
      </c>
      <c r="F430" s="22" t="s">
        <v>361</v>
      </c>
    </row>
    <row r="431" spans="3:11" ht="15">
      <c r="C431" s="27" t="s">
        <v>362</v>
      </c>
      <c r="D431" s="56">
        <v>4113606.95</v>
      </c>
      <c r="E431" s="56">
        <v>4331516.91</v>
      </c>
      <c r="F431" s="56">
        <v>217909.96</v>
      </c>
    </row>
    <row r="432" spans="3:11" ht="15">
      <c r="C432" s="27" t="s">
        <v>363</v>
      </c>
      <c r="D432" s="56">
        <v>40000</v>
      </c>
      <c r="E432" s="56">
        <v>0</v>
      </c>
      <c r="F432" s="56">
        <v>-40000</v>
      </c>
    </row>
    <row r="433" spans="3:6" ht="15">
      <c r="C433" s="27" t="s">
        <v>364</v>
      </c>
      <c r="D433" s="56">
        <v>211979.39</v>
      </c>
      <c r="E433" s="56">
        <v>1166718.1499999999</v>
      </c>
      <c r="F433" s="56">
        <v>954738.76</v>
      </c>
    </row>
    <row r="434" spans="3:6" ht="15">
      <c r="C434" s="27" t="s">
        <v>365</v>
      </c>
      <c r="D434" s="56">
        <v>33441.67</v>
      </c>
      <c r="E434" s="56">
        <v>690375.71</v>
      </c>
      <c r="F434" s="56">
        <v>656934.04</v>
      </c>
    </row>
    <row r="435" spans="3:6" ht="15">
      <c r="C435" s="27" t="s">
        <v>366</v>
      </c>
      <c r="D435" s="56">
        <v>230000</v>
      </c>
      <c r="E435" s="56">
        <v>0</v>
      </c>
      <c r="F435" s="56">
        <v>-230000</v>
      </c>
    </row>
    <row r="436" spans="3:6" ht="15">
      <c r="C436" s="27" t="s">
        <v>367</v>
      </c>
      <c r="D436" s="56">
        <v>134000</v>
      </c>
      <c r="E436" s="56">
        <v>296874.52</v>
      </c>
      <c r="F436" s="56">
        <v>162874.51999999999</v>
      </c>
    </row>
    <row r="437" spans="3:6" ht="15">
      <c r="C437" s="27" t="s">
        <v>368</v>
      </c>
      <c r="D437" s="56">
        <v>30000</v>
      </c>
      <c r="E437" s="56">
        <v>0</v>
      </c>
      <c r="F437" s="56">
        <v>-30000</v>
      </c>
    </row>
    <row r="438" spans="3:6" ht="15">
      <c r="C438" s="27" t="s">
        <v>369</v>
      </c>
      <c r="D438" s="56">
        <v>983094.6</v>
      </c>
      <c r="E438" s="56">
        <v>0</v>
      </c>
      <c r="F438" s="56">
        <v>-983094.6</v>
      </c>
    </row>
    <row r="439" spans="3:6" ht="15">
      <c r="C439" s="27" t="s">
        <v>370</v>
      </c>
      <c r="D439" s="56">
        <v>2201601.15</v>
      </c>
      <c r="E439" s="56">
        <v>585905.36</v>
      </c>
      <c r="F439" s="56">
        <v>-1615695.79</v>
      </c>
    </row>
    <row r="440" spans="3:6" ht="15">
      <c r="C440" s="27" t="s">
        <v>371</v>
      </c>
      <c r="D440" s="56">
        <v>78324.75</v>
      </c>
      <c r="E440" s="56">
        <v>0</v>
      </c>
      <c r="F440" s="56">
        <v>-78324.75</v>
      </c>
    </row>
    <row r="441" spans="3:6" ht="15">
      <c r="C441" s="27" t="s">
        <v>372</v>
      </c>
      <c r="D441" s="56">
        <v>285802.53999999998</v>
      </c>
      <c r="E441" s="56">
        <v>0</v>
      </c>
      <c r="F441" s="56">
        <v>-285802.53999999998</v>
      </c>
    </row>
    <row r="442" spans="3:6" ht="15">
      <c r="C442" s="27" t="s">
        <v>373</v>
      </c>
      <c r="D442" s="56">
        <v>170018.47</v>
      </c>
      <c r="E442" s="56">
        <v>0</v>
      </c>
      <c r="F442" s="56">
        <v>-170018.47</v>
      </c>
    </row>
    <row r="443" spans="3:6" ht="15">
      <c r="C443" s="27" t="s">
        <v>374</v>
      </c>
      <c r="D443" s="103">
        <v>0</v>
      </c>
      <c r="E443" s="56">
        <v>20962.810000000001</v>
      </c>
      <c r="F443" s="56">
        <v>20962.810000000001</v>
      </c>
    </row>
    <row r="444" spans="3:6" ht="15">
      <c r="C444" s="27" t="s">
        <v>375</v>
      </c>
      <c r="D444" s="103">
        <v>0</v>
      </c>
      <c r="E444" s="56">
        <v>41376.61</v>
      </c>
      <c r="F444" s="56">
        <v>41376.61</v>
      </c>
    </row>
    <row r="445" spans="3:6" ht="15">
      <c r="C445" s="27" t="s">
        <v>376</v>
      </c>
      <c r="D445" s="56">
        <v>3493143.93</v>
      </c>
      <c r="E445" s="56">
        <v>30486.27</v>
      </c>
      <c r="F445" s="56">
        <v>-3462657.66</v>
      </c>
    </row>
    <row r="446" spans="3:6" ht="15">
      <c r="C446" s="27" t="s">
        <v>377</v>
      </c>
      <c r="D446" s="56">
        <v>664184.05000000005</v>
      </c>
      <c r="E446" s="56">
        <v>1647241.72</v>
      </c>
      <c r="F446" s="56">
        <v>983057.67</v>
      </c>
    </row>
    <row r="447" spans="3:6" ht="15">
      <c r="C447" s="27" t="s">
        <v>378</v>
      </c>
      <c r="D447" s="56">
        <v>335762.06</v>
      </c>
      <c r="E447" s="56">
        <v>1058418.05</v>
      </c>
      <c r="F447" s="56">
        <v>722655.99</v>
      </c>
    </row>
    <row r="448" spans="3:6" ht="15">
      <c r="C448" s="27" t="s">
        <v>379</v>
      </c>
      <c r="D448" s="56">
        <v>679525.29</v>
      </c>
      <c r="E448" s="56">
        <v>277516.95</v>
      </c>
      <c r="F448" s="56">
        <v>-402008.34</v>
      </c>
    </row>
    <row r="449" spans="3:6" ht="15">
      <c r="C449" s="27" t="s">
        <v>380</v>
      </c>
      <c r="D449" s="56">
        <v>1535120.05</v>
      </c>
      <c r="E449" s="56">
        <v>5041718.75</v>
      </c>
      <c r="F449" s="56">
        <v>3506598.7</v>
      </c>
    </row>
    <row r="450" spans="3:6" ht="15">
      <c r="C450" s="27" t="s">
        <v>381</v>
      </c>
      <c r="D450" s="56">
        <v>13360.23</v>
      </c>
      <c r="E450" s="56">
        <v>0</v>
      </c>
      <c r="F450" s="56">
        <v>-13360.23</v>
      </c>
    </row>
    <row r="451" spans="3:6" ht="15">
      <c r="C451" s="27" t="s">
        <v>382</v>
      </c>
      <c r="D451" s="56">
        <v>1316220.29</v>
      </c>
      <c r="E451" s="56">
        <v>1869325.5</v>
      </c>
      <c r="F451" s="56">
        <v>553105.21</v>
      </c>
    </row>
    <row r="452" spans="3:6" ht="15">
      <c r="C452" s="27" t="s">
        <v>383</v>
      </c>
      <c r="D452" s="56">
        <v>294672.98</v>
      </c>
      <c r="E452" s="56">
        <v>0</v>
      </c>
      <c r="F452" s="56">
        <v>-294672.98</v>
      </c>
    </row>
    <row r="453" spans="3:6" ht="15">
      <c r="C453" s="27" t="s">
        <v>384</v>
      </c>
      <c r="D453" s="56">
        <v>137285.51999999999</v>
      </c>
      <c r="E453" s="56">
        <v>0</v>
      </c>
      <c r="F453" s="56">
        <v>-137285.51999999999</v>
      </c>
    </row>
    <row r="454" spans="3:6" ht="15">
      <c r="C454" s="27" t="s">
        <v>385</v>
      </c>
      <c r="D454" s="56">
        <v>413530.36</v>
      </c>
      <c r="E454" s="56">
        <v>446085.26</v>
      </c>
      <c r="F454" s="56">
        <v>32554.9</v>
      </c>
    </row>
    <row r="455" spans="3:6" ht="15">
      <c r="C455" s="27" t="s">
        <v>386</v>
      </c>
      <c r="D455" s="56">
        <v>29</v>
      </c>
      <c r="E455" s="56">
        <v>3003222</v>
      </c>
      <c r="F455" s="56">
        <v>3003193</v>
      </c>
    </row>
    <row r="456" spans="3:6" ht="15">
      <c r="C456" s="27" t="s">
        <v>387</v>
      </c>
      <c r="D456" s="56">
        <v>72339.759999999995</v>
      </c>
      <c r="E456" s="56">
        <v>26785.91</v>
      </c>
      <c r="F456" s="56">
        <v>-45553.85</v>
      </c>
    </row>
    <row r="457" spans="3:6" ht="15">
      <c r="C457" s="27" t="s">
        <v>388</v>
      </c>
      <c r="D457" s="56">
        <v>302045.32</v>
      </c>
      <c r="E457" s="56">
        <v>302045.32</v>
      </c>
      <c r="F457" s="56">
        <v>0</v>
      </c>
    </row>
    <row r="458" spans="3:6" ht="15">
      <c r="C458" s="27" t="s">
        <v>389</v>
      </c>
      <c r="D458" s="56">
        <v>954535.71</v>
      </c>
      <c r="E458" s="56">
        <v>2241.83</v>
      </c>
      <c r="F458" s="56">
        <v>-952293.88</v>
      </c>
    </row>
    <row r="459" spans="3:6" ht="15">
      <c r="C459" s="27" t="s">
        <v>390</v>
      </c>
      <c r="D459" s="56">
        <v>273704.77</v>
      </c>
      <c r="E459" s="56">
        <v>414565.48</v>
      </c>
      <c r="F459" s="56">
        <v>140860.71</v>
      </c>
    </row>
    <row r="460" spans="3:6" ht="15">
      <c r="C460" s="27" t="s">
        <v>391</v>
      </c>
      <c r="D460" s="56">
        <v>2870.55</v>
      </c>
      <c r="E460" s="56">
        <v>13554627.9</v>
      </c>
      <c r="F460" s="56">
        <v>13551757.35</v>
      </c>
    </row>
    <row r="461" spans="3:6" ht="15">
      <c r="C461" s="27" t="s">
        <v>392</v>
      </c>
      <c r="D461" s="56">
        <v>38780.6</v>
      </c>
      <c r="E461" s="56">
        <v>84686.59</v>
      </c>
      <c r="F461" s="56">
        <v>45905.99</v>
      </c>
    </row>
    <row r="462" spans="3:6" ht="15">
      <c r="C462" s="27" t="s">
        <v>393</v>
      </c>
      <c r="D462" s="56">
        <v>496619.97</v>
      </c>
      <c r="E462" s="56">
        <v>725763</v>
      </c>
      <c r="F462" s="56">
        <v>229143.03</v>
      </c>
    </row>
    <row r="463" spans="3:6" ht="15">
      <c r="C463" s="27" t="s">
        <v>394</v>
      </c>
      <c r="D463" s="56">
        <v>158684.69</v>
      </c>
      <c r="E463" s="56">
        <v>0</v>
      </c>
      <c r="F463" s="56">
        <v>-158684.69</v>
      </c>
    </row>
    <row r="464" spans="3:6" ht="15">
      <c r="C464" s="27" t="s">
        <v>395</v>
      </c>
      <c r="D464" s="56">
        <v>207357.84</v>
      </c>
      <c r="E464" s="56">
        <v>0</v>
      </c>
      <c r="F464" s="56">
        <v>-207357.84</v>
      </c>
    </row>
    <row r="465" spans="3:6" ht="15">
      <c r="C465" s="27" t="s">
        <v>396</v>
      </c>
      <c r="D465" s="56">
        <v>-93068.38</v>
      </c>
      <c r="E465" s="56">
        <v>0</v>
      </c>
      <c r="F465" s="56">
        <v>93068.38</v>
      </c>
    </row>
    <row r="466" spans="3:6" ht="15">
      <c r="C466" s="27" t="s">
        <v>397</v>
      </c>
      <c r="D466" s="56">
        <v>987316.71</v>
      </c>
      <c r="E466" s="56">
        <v>401979.05</v>
      </c>
      <c r="F466" s="56">
        <v>-585337.66</v>
      </c>
    </row>
    <row r="467" spans="3:6" ht="15">
      <c r="C467" s="27" t="s">
        <v>398</v>
      </c>
      <c r="D467" s="56">
        <v>114844.08</v>
      </c>
      <c r="E467" s="56">
        <v>0</v>
      </c>
      <c r="F467" s="56">
        <v>-114844.08</v>
      </c>
    </row>
    <row r="468" spans="3:6" ht="15">
      <c r="C468" s="27" t="s">
        <v>399</v>
      </c>
      <c r="D468" s="56">
        <v>3562776.62</v>
      </c>
      <c r="E468" s="56">
        <v>0</v>
      </c>
      <c r="F468" s="56">
        <v>-3562776.62</v>
      </c>
    </row>
    <row r="469" spans="3:6" ht="15">
      <c r="C469" s="27" t="s">
        <v>400</v>
      </c>
      <c r="D469" s="56">
        <v>4129337.43</v>
      </c>
      <c r="E469" s="56">
        <v>0</v>
      </c>
      <c r="F469" s="56">
        <v>-4129337.43</v>
      </c>
    </row>
    <row r="470" spans="3:6" ht="15">
      <c r="C470" s="27" t="s">
        <v>401</v>
      </c>
      <c r="D470" s="103">
        <v>0</v>
      </c>
      <c r="E470" s="56">
        <v>13736525.51</v>
      </c>
      <c r="F470" s="56">
        <v>13736525.51</v>
      </c>
    </row>
    <row r="471" spans="3:6" ht="15">
      <c r="C471" s="27" t="s">
        <v>402</v>
      </c>
      <c r="D471" s="103">
        <v>0</v>
      </c>
      <c r="E471" s="56">
        <v>5138231.26</v>
      </c>
      <c r="F471" s="56">
        <v>5138231.26</v>
      </c>
    </row>
    <row r="472" spans="3:6" ht="15">
      <c r="C472" s="60" t="s">
        <v>403</v>
      </c>
      <c r="D472" s="56">
        <v>28602848.949999999</v>
      </c>
      <c r="E472" s="56">
        <v>54895196.420000002</v>
      </c>
      <c r="F472" s="56">
        <v>26292347.469999999</v>
      </c>
    </row>
    <row r="473" spans="3:6" ht="21.75" customHeight="1">
      <c r="D473" s="31">
        <f>+D472</f>
        <v>28602848.949999999</v>
      </c>
      <c r="E473" s="31">
        <f t="shared" ref="E473:F473" si="6">+E472</f>
        <v>54895196.420000002</v>
      </c>
      <c r="F473" s="31">
        <f t="shared" si="6"/>
        <v>26292347.469999999</v>
      </c>
    </row>
    <row r="476" spans="3:6" ht="24" customHeight="1">
      <c r="C476" s="84" t="s">
        <v>404</v>
      </c>
      <c r="D476" s="71" t="s">
        <v>361</v>
      </c>
      <c r="E476" s="22" t="s">
        <v>405</v>
      </c>
    </row>
    <row r="477" spans="3:6">
      <c r="C477" s="23" t="s">
        <v>406</v>
      </c>
      <c r="D477" s="97"/>
      <c r="E477" s="24"/>
    </row>
    <row r="478" spans="3:6">
      <c r="C478" s="25"/>
      <c r="D478" s="46"/>
      <c r="E478" s="26"/>
    </row>
    <row r="479" spans="3:6">
      <c r="C479" s="25" t="s">
        <v>407</v>
      </c>
      <c r="D479" s="104">
        <f>+D480</f>
        <v>11284535.4</v>
      </c>
      <c r="E479" s="26"/>
    </row>
    <row r="480" spans="3:6" ht="15">
      <c r="C480" s="105" t="s">
        <v>408</v>
      </c>
      <c r="D480" s="28">
        <v>11284535.4</v>
      </c>
      <c r="E480" s="26"/>
    </row>
    <row r="481" spans="3:11">
      <c r="C481" s="25" t="s">
        <v>63</v>
      </c>
      <c r="D481" s="104">
        <f>SUM(D482:D486)</f>
        <v>1027887.9</v>
      </c>
      <c r="E481" s="26"/>
    </row>
    <row r="482" spans="3:11" ht="15">
      <c r="C482" s="105" t="s">
        <v>409</v>
      </c>
      <c r="D482" s="28">
        <v>-37576.36</v>
      </c>
      <c r="E482" s="26"/>
    </row>
    <row r="483" spans="3:11" ht="15">
      <c r="C483" s="105" t="s">
        <v>410</v>
      </c>
      <c r="D483" s="28">
        <v>188022.08</v>
      </c>
      <c r="E483" s="26"/>
    </row>
    <row r="484" spans="3:11" ht="15">
      <c r="C484" s="105" t="s">
        <v>411</v>
      </c>
      <c r="D484" s="28">
        <v>460000</v>
      </c>
      <c r="E484" s="26"/>
    </row>
    <row r="485" spans="3:11" ht="15">
      <c r="C485" s="105" t="s">
        <v>412</v>
      </c>
      <c r="D485" s="28">
        <v>-284600</v>
      </c>
      <c r="E485" s="26"/>
    </row>
    <row r="486" spans="3:11" ht="15">
      <c r="C486" s="105" t="s">
        <v>413</v>
      </c>
      <c r="D486" s="28">
        <v>702042.18</v>
      </c>
      <c r="E486" s="26"/>
    </row>
    <row r="487" spans="3:11" ht="15">
      <c r="C487" s="29" t="s">
        <v>123</v>
      </c>
      <c r="D487" s="28"/>
      <c r="E487" s="26"/>
      <c r="F487" s="19"/>
      <c r="G487" s="19"/>
    </row>
    <row r="488" spans="3:11" ht="18" customHeight="1">
      <c r="D488" s="31">
        <f>+D479+D481</f>
        <v>12312423.300000001</v>
      </c>
      <c r="E488" s="22"/>
      <c r="F488" s="19"/>
      <c r="G488" s="19"/>
      <c r="K488" s="92"/>
    </row>
    <row r="489" spans="3:11">
      <c r="F489" s="19"/>
      <c r="G489" s="19"/>
    </row>
    <row r="490" spans="3:11">
      <c r="F490" s="19"/>
      <c r="G490" s="19"/>
    </row>
    <row r="491" spans="3:11">
      <c r="F491" s="19"/>
      <c r="G491" s="19"/>
    </row>
    <row r="492" spans="3:11" ht="15">
      <c r="C492" s="106" t="s">
        <v>414</v>
      </c>
      <c r="D492" s="107" t="s">
        <v>47</v>
      </c>
      <c r="E492" s="107" t="s">
        <v>48</v>
      </c>
      <c r="F492" s="107" t="s">
        <v>361</v>
      </c>
      <c r="G492" s="19"/>
    </row>
    <row r="493" spans="3:11" ht="15">
      <c r="C493" s="90" t="s">
        <v>415</v>
      </c>
      <c r="D493" s="108">
        <v>0</v>
      </c>
      <c r="E493" s="28">
        <v>281723.03000000003</v>
      </c>
      <c r="F493" s="28">
        <v>281723.03000000003</v>
      </c>
      <c r="G493" s="19"/>
    </row>
    <row r="494" spans="3:11" ht="15">
      <c r="C494" s="90" t="s">
        <v>416</v>
      </c>
      <c r="D494" s="108">
        <v>0</v>
      </c>
      <c r="E494" s="28">
        <v>-281723.03000000003</v>
      </c>
      <c r="F494" s="28">
        <v>-281723.03000000003</v>
      </c>
      <c r="G494" s="19"/>
    </row>
    <row r="495" spans="3:11">
      <c r="C495" s="87" t="s">
        <v>417</v>
      </c>
      <c r="D495" s="109">
        <v>0</v>
      </c>
      <c r="E495" s="110">
        <v>0</v>
      </c>
      <c r="F495" s="110">
        <v>0</v>
      </c>
      <c r="G495" s="19"/>
    </row>
    <row r="496" spans="3:11">
      <c r="F496" s="19"/>
      <c r="G496" s="19"/>
    </row>
    <row r="497" spans="2:11">
      <c r="F497" s="19"/>
      <c r="G497" s="19"/>
    </row>
    <row r="498" spans="2:11">
      <c r="F498" s="19"/>
      <c r="G498" s="19"/>
      <c r="K498" s="92" t="s">
        <v>418</v>
      </c>
    </row>
    <row r="499" spans="2:11" ht="15">
      <c r="C499" t="s">
        <v>419</v>
      </c>
      <c r="D499" s="84" t="s">
        <v>420</v>
      </c>
      <c r="F499" s="19"/>
      <c r="G499" s="19"/>
      <c r="J499" s="92"/>
      <c r="K499" s="92"/>
    </row>
    <row r="500" spans="2:11">
      <c r="D500" s="111"/>
      <c r="F500" s="19"/>
      <c r="G500" s="19"/>
    </row>
    <row r="501" spans="2:11">
      <c r="D501" s="111"/>
      <c r="F501" s="19"/>
      <c r="G501" s="19"/>
    </row>
    <row r="502" spans="2:11">
      <c r="C502" s="84" t="s">
        <v>421</v>
      </c>
      <c r="D502" s="84"/>
      <c r="E502" s="112"/>
      <c r="F502" s="19"/>
      <c r="G502" s="19"/>
    </row>
    <row r="503" spans="2:11">
      <c r="C503" s="113"/>
      <c r="D503" s="113"/>
      <c r="E503" s="114"/>
      <c r="F503" s="19"/>
      <c r="G503" s="19"/>
    </row>
    <row r="504" spans="2:11">
      <c r="B504" s="96" t="s">
        <v>422</v>
      </c>
      <c r="C504" s="96" t="s">
        <v>423</v>
      </c>
      <c r="D504" s="96" t="s">
        <v>47</v>
      </c>
      <c r="E504" s="96" t="s">
        <v>48</v>
      </c>
      <c r="F504" s="19"/>
      <c r="G504" s="19"/>
    </row>
    <row r="505" spans="2:11">
      <c r="B505" s="115">
        <v>5500</v>
      </c>
      <c r="C505" s="116" t="s">
        <v>424</v>
      </c>
      <c r="D505" s="117">
        <v>7910155.4199999999</v>
      </c>
      <c r="E505" s="117">
        <v>35243.86</v>
      </c>
      <c r="F505" s="19"/>
      <c r="G505" s="19"/>
    </row>
    <row r="506" spans="2:11">
      <c r="B506" s="118">
        <v>5510</v>
      </c>
      <c r="C506" s="119" t="s">
        <v>425</v>
      </c>
      <c r="D506" s="117">
        <v>7910155.4199999999</v>
      </c>
      <c r="E506" s="117">
        <v>35279</v>
      </c>
      <c r="F506" s="19"/>
      <c r="G506" s="19"/>
    </row>
    <row r="507" spans="2:11">
      <c r="B507" s="118">
        <v>5511</v>
      </c>
      <c r="C507" s="119" t="s">
        <v>426</v>
      </c>
      <c r="D507" s="117">
        <v>0</v>
      </c>
      <c r="E507" s="120">
        <v>0</v>
      </c>
      <c r="F507" s="19"/>
      <c r="G507" s="19"/>
    </row>
    <row r="508" spans="2:11">
      <c r="B508" s="118">
        <v>5512</v>
      </c>
      <c r="C508" s="119" t="s">
        <v>427</v>
      </c>
      <c r="D508" s="117">
        <v>0</v>
      </c>
      <c r="E508" s="120">
        <v>0</v>
      </c>
      <c r="F508" s="19"/>
      <c r="G508" s="19"/>
    </row>
    <row r="509" spans="2:11">
      <c r="B509" s="118">
        <v>5513</v>
      </c>
      <c r="C509" s="119" t="s">
        <v>428</v>
      </c>
      <c r="D509" s="117">
        <v>0</v>
      </c>
      <c r="E509" s="120">
        <v>0</v>
      </c>
      <c r="F509" s="19"/>
      <c r="G509" s="19"/>
    </row>
    <row r="510" spans="2:11">
      <c r="B510" s="118">
        <v>5514</v>
      </c>
      <c r="C510" s="119" t="s">
        <v>429</v>
      </c>
      <c r="D510" s="117">
        <v>0</v>
      </c>
      <c r="E510" s="120">
        <v>0</v>
      </c>
      <c r="F510" s="19"/>
      <c r="G510" s="19"/>
    </row>
    <row r="511" spans="2:11">
      <c r="B511" s="118">
        <v>5515</v>
      </c>
      <c r="C511" s="119" t="s">
        <v>430</v>
      </c>
      <c r="D511" s="117">
        <v>7910155.4199999999</v>
      </c>
      <c r="E511" s="120">
        <v>0</v>
      </c>
      <c r="F511" s="19"/>
      <c r="G511" s="19"/>
    </row>
    <row r="512" spans="2:11">
      <c r="B512" s="118">
        <v>5516</v>
      </c>
      <c r="C512" s="119" t="s">
        <v>431</v>
      </c>
      <c r="D512" s="117">
        <v>0</v>
      </c>
      <c r="E512" s="120">
        <v>0</v>
      </c>
      <c r="F512" s="19"/>
      <c r="G512" s="19"/>
    </row>
    <row r="513" spans="2:7">
      <c r="B513" s="118">
        <v>5517</v>
      </c>
      <c r="C513" s="119" t="s">
        <v>432</v>
      </c>
      <c r="D513" s="117">
        <v>0</v>
      </c>
      <c r="E513" s="120">
        <v>0</v>
      </c>
      <c r="F513" s="19"/>
      <c r="G513" s="19"/>
    </row>
    <row r="514" spans="2:7">
      <c r="B514" s="118">
        <v>5518</v>
      </c>
      <c r="C514" s="119" t="s">
        <v>433</v>
      </c>
      <c r="D514" s="117">
        <v>0</v>
      </c>
      <c r="E514" s="120">
        <v>35249</v>
      </c>
      <c r="F514" s="19"/>
      <c r="G514" s="19"/>
    </row>
    <row r="515" spans="2:7">
      <c r="B515" s="118">
        <v>5520</v>
      </c>
      <c r="C515" s="119" t="s">
        <v>434</v>
      </c>
      <c r="D515" s="117">
        <v>0</v>
      </c>
      <c r="E515" s="117">
        <v>0</v>
      </c>
      <c r="F515" s="19"/>
      <c r="G515" s="19"/>
    </row>
    <row r="516" spans="2:7">
      <c r="B516" s="118">
        <v>5521</v>
      </c>
      <c r="C516" s="119" t="s">
        <v>435</v>
      </c>
      <c r="D516" s="117">
        <v>0</v>
      </c>
      <c r="E516" s="120">
        <v>0</v>
      </c>
      <c r="F516" s="19"/>
      <c r="G516" s="19"/>
    </row>
    <row r="517" spans="2:7">
      <c r="B517" s="118">
        <v>5522</v>
      </c>
      <c r="C517" s="119" t="s">
        <v>436</v>
      </c>
      <c r="D517" s="117">
        <v>0</v>
      </c>
      <c r="E517" s="120">
        <v>0</v>
      </c>
      <c r="F517" s="19"/>
      <c r="G517" s="19"/>
    </row>
    <row r="518" spans="2:7">
      <c r="B518" s="118">
        <v>5530</v>
      </c>
      <c r="C518" s="119" t="s">
        <v>437</v>
      </c>
      <c r="D518" s="117">
        <v>0</v>
      </c>
      <c r="E518" s="117">
        <v>0</v>
      </c>
      <c r="F518" s="19"/>
      <c r="G518" s="19"/>
    </row>
    <row r="519" spans="2:7">
      <c r="B519" s="118">
        <v>5531</v>
      </c>
      <c r="C519" s="119" t="s">
        <v>438</v>
      </c>
      <c r="D519" s="117">
        <v>0</v>
      </c>
      <c r="E519" s="120">
        <v>0</v>
      </c>
      <c r="F519" s="19"/>
      <c r="G519" s="19"/>
    </row>
    <row r="520" spans="2:7">
      <c r="B520" s="118">
        <v>5532</v>
      </c>
      <c r="C520" s="119" t="s">
        <v>439</v>
      </c>
      <c r="D520" s="117">
        <v>0</v>
      </c>
      <c r="E520" s="120">
        <v>0</v>
      </c>
      <c r="F520" s="19"/>
      <c r="G520" s="19"/>
    </row>
    <row r="521" spans="2:7">
      <c r="B521" s="118">
        <v>5533</v>
      </c>
      <c r="C521" s="119" t="s">
        <v>440</v>
      </c>
      <c r="D521" s="117">
        <v>0</v>
      </c>
      <c r="E521" s="120">
        <v>0</v>
      </c>
      <c r="F521" s="19"/>
      <c r="G521" s="19"/>
    </row>
    <row r="522" spans="2:7" ht="22.5">
      <c r="B522" s="118">
        <v>5534</v>
      </c>
      <c r="C522" s="119" t="s">
        <v>441</v>
      </c>
      <c r="D522" s="117">
        <v>0</v>
      </c>
      <c r="E522" s="120">
        <v>0</v>
      </c>
      <c r="F522" s="19"/>
      <c r="G522" s="19"/>
    </row>
    <row r="523" spans="2:7">
      <c r="B523" s="118">
        <v>5535</v>
      </c>
      <c r="C523" s="119" t="s">
        <v>442</v>
      </c>
      <c r="D523" s="117">
        <v>0</v>
      </c>
      <c r="E523" s="120">
        <v>0</v>
      </c>
      <c r="F523" s="19"/>
      <c r="G523" s="19"/>
    </row>
    <row r="524" spans="2:7">
      <c r="B524" s="118">
        <v>5540</v>
      </c>
      <c r="C524" s="119" t="s">
        <v>443</v>
      </c>
      <c r="D524" s="117">
        <v>0</v>
      </c>
      <c r="E524" s="120">
        <v>0</v>
      </c>
      <c r="F524" s="19"/>
      <c r="G524" s="19"/>
    </row>
    <row r="525" spans="2:7">
      <c r="B525" s="118">
        <v>5541</v>
      </c>
      <c r="C525" s="119" t="s">
        <v>443</v>
      </c>
      <c r="D525" s="117">
        <v>0</v>
      </c>
      <c r="E525" s="120">
        <v>0</v>
      </c>
      <c r="F525" s="19"/>
      <c r="G525" s="19"/>
    </row>
    <row r="526" spans="2:7">
      <c r="B526" s="118">
        <v>5550</v>
      </c>
      <c r="C526" s="121" t="s">
        <v>444</v>
      </c>
      <c r="D526" s="117">
        <v>0</v>
      </c>
      <c r="E526" s="117">
        <v>0</v>
      </c>
      <c r="F526" s="19"/>
      <c r="G526" s="19"/>
    </row>
    <row r="527" spans="2:7">
      <c r="B527" s="118">
        <v>5551</v>
      </c>
      <c r="C527" s="121" t="s">
        <v>444</v>
      </c>
      <c r="D527" s="117">
        <v>0</v>
      </c>
      <c r="E527" s="120">
        <v>0</v>
      </c>
      <c r="F527" s="19"/>
      <c r="G527" s="19"/>
    </row>
    <row r="528" spans="2:7">
      <c r="B528" s="118">
        <v>5590</v>
      </c>
      <c r="C528" s="121" t="s">
        <v>445</v>
      </c>
      <c r="D528" s="117">
        <v>0</v>
      </c>
      <c r="E528" s="117">
        <v>-5.14</v>
      </c>
      <c r="F528" s="19"/>
      <c r="G528" s="19"/>
    </row>
    <row r="529" spans="2:7">
      <c r="B529" s="118">
        <v>5591</v>
      </c>
      <c r="C529" s="121" t="s">
        <v>446</v>
      </c>
      <c r="D529" s="117">
        <v>0</v>
      </c>
      <c r="E529" s="120">
        <v>0</v>
      </c>
      <c r="F529" s="19"/>
      <c r="G529" s="19"/>
    </row>
    <row r="530" spans="2:7">
      <c r="B530" s="118">
        <v>5592</v>
      </c>
      <c r="C530" s="121" t="s">
        <v>447</v>
      </c>
      <c r="D530" s="117">
        <v>0</v>
      </c>
      <c r="E530" s="120">
        <v>0</v>
      </c>
      <c r="F530" s="19"/>
      <c r="G530" s="19"/>
    </row>
    <row r="531" spans="2:7">
      <c r="B531" s="118">
        <v>5593</v>
      </c>
      <c r="C531" s="121" t="s">
        <v>448</v>
      </c>
      <c r="D531" s="117">
        <v>0</v>
      </c>
      <c r="E531" s="120">
        <v>0</v>
      </c>
      <c r="F531" s="19"/>
      <c r="G531" s="19"/>
    </row>
    <row r="532" spans="2:7">
      <c r="B532" s="118">
        <v>5594</v>
      </c>
      <c r="C532" s="121" t="s">
        <v>449</v>
      </c>
      <c r="D532" s="117">
        <v>0</v>
      </c>
      <c r="E532" s="120">
        <v>0</v>
      </c>
      <c r="F532" s="19"/>
      <c r="G532" s="19"/>
    </row>
    <row r="533" spans="2:7">
      <c r="B533" s="118">
        <v>5595</v>
      </c>
      <c r="C533" s="121" t="s">
        <v>450</v>
      </c>
      <c r="D533" s="117">
        <v>0</v>
      </c>
      <c r="E533" s="120">
        <v>0</v>
      </c>
      <c r="F533" s="19"/>
      <c r="G533" s="19"/>
    </row>
    <row r="534" spans="2:7">
      <c r="B534" s="118">
        <v>5596</v>
      </c>
      <c r="C534" s="121" t="s">
        <v>451</v>
      </c>
      <c r="D534" s="117">
        <v>0</v>
      </c>
      <c r="E534" s="120">
        <v>0</v>
      </c>
      <c r="F534" s="19"/>
      <c r="G534" s="19"/>
    </row>
    <row r="535" spans="2:7">
      <c r="B535" s="118">
        <v>5597</v>
      </c>
      <c r="C535" s="121" t="s">
        <v>452</v>
      </c>
      <c r="D535" s="117">
        <v>0</v>
      </c>
      <c r="E535" s="120">
        <v>0</v>
      </c>
      <c r="F535" s="19"/>
      <c r="G535" s="19"/>
    </row>
    <row r="536" spans="2:7">
      <c r="B536" s="118">
        <v>5599</v>
      </c>
      <c r="C536" s="121" t="s">
        <v>453</v>
      </c>
      <c r="D536" s="117">
        <v>0</v>
      </c>
      <c r="E536" s="120">
        <v>-5.14</v>
      </c>
      <c r="F536" s="19"/>
      <c r="G536" s="19"/>
    </row>
    <row r="537" spans="2:7">
      <c r="B537" s="115">
        <v>5600</v>
      </c>
      <c r="C537" s="122" t="s">
        <v>454</v>
      </c>
      <c r="D537" s="117">
        <v>0</v>
      </c>
      <c r="E537" s="117">
        <v>0</v>
      </c>
      <c r="F537" s="19"/>
      <c r="G537" s="19"/>
    </row>
    <row r="538" spans="2:7">
      <c r="B538" s="118">
        <v>5610</v>
      </c>
      <c r="C538" s="121" t="s">
        <v>455</v>
      </c>
      <c r="D538" s="117">
        <v>0</v>
      </c>
      <c r="E538" s="117">
        <v>0</v>
      </c>
      <c r="F538" s="19"/>
      <c r="G538" s="19"/>
    </row>
    <row r="539" spans="2:7">
      <c r="B539" s="123">
        <v>5611</v>
      </c>
      <c r="C539" s="124" t="s">
        <v>456</v>
      </c>
      <c r="D539" s="125">
        <v>0</v>
      </c>
      <c r="E539" s="126">
        <v>0</v>
      </c>
      <c r="F539" s="19"/>
      <c r="G539" s="19"/>
    </row>
    <row r="540" spans="2:7">
      <c r="D540" s="111"/>
      <c r="F540" s="19"/>
      <c r="G540" s="19"/>
    </row>
    <row r="541" spans="2:7">
      <c r="F541" s="19"/>
      <c r="G541" s="19"/>
    </row>
    <row r="542" spans="2:7">
      <c r="C542" s="14" t="s">
        <v>457</v>
      </c>
      <c r="F542" s="19"/>
      <c r="G542" s="19"/>
    </row>
    <row r="543" spans="2:7" ht="12" customHeight="1">
      <c r="C543" s="14" t="s">
        <v>458</v>
      </c>
      <c r="F543" s="19"/>
      <c r="G543" s="19"/>
    </row>
    <row r="544" spans="2:7">
      <c r="C544" s="173"/>
      <c r="D544" s="173"/>
      <c r="E544" s="173"/>
      <c r="F544" s="19"/>
      <c r="G544" s="19"/>
    </row>
    <row r="545" spans="3:7">
      <c r="C545" s="166" t="s">
        <v>459</v>
      </c>
      <c r="D545" s="167"/>
      <c r="E545" s="167"/>
      <c r="F545" s="19"/>
      <c r="G545" s="19"/>
    </row>
    <row r="546" spans="3:7">
      <c r="C546" s="157" t="s">
        <v>460</v>
      </c>
      <c r="D546" s="158"/>
      <c r="E546" s="158"/>
      <c r="F546" s="19"/>
      <c r="G546" s="127"/>
    </row>
    <row r="547" spans="3:7">
      <c r="C547" s="159" t="s">
        <v>461</v>
      </c>
      <c r="D547" s="160"/>
      <c r="E547" s="160"/>
      <c r="F547" s="19"/>
      <c r="G547" s="127"/>
    </row>
    <row r="548" spans="3:7">
      <c r="C548" s="161" t="s">
        <v>462</v>
      </c>
      <c r="D548" s="162"/>
      <c r="E548" s="128">
        <v>140749657.09999999</v>
      </c>
      <c r="F548" s="19"/>
      <c r="G548" s="127"/>
    </row>
    <row r="549" spans="3:7">
      <c r="C549" s="153"/>
      <c r="D549" s="153"/>
      <c r="E549" s="19"/>
      <c r="F549" s="19"/>
      <c r="G549" s="127"/>
    </row>
    <row r="550" spans="3:7">
      <c r="C550" s="170" t="s">
        <v>463</v>
      </c>
      <c r="D550" s="170"/>
      <c r="E550" s="129">
        <f>SUM(E551:E555)</f>
        <v>-2.31</v>
      </c>
      <c r="F550" s="19"/>
      <c r="G550" s="19"/>
    </row>
    <row r="551" spans="3:7">
      <c r="C551" s="155" t="s">
        <v>464</v>
      </c>
      <c r="D551" s="155"/>
      <c r="E551" s="130" t="s">
        <v>465</v>
      </c>
      <c r="F551" s="19"/>
      <c r="G551" s="19"/>
    </row>
    <row r="552" spans="3:7">
      <c r="C552" s="155" t="s">
        <v>466</v>
      </c>
      <c r="D552" s="155"/>
      <c r="E552" s="130" t="s">
        <v>465</v>
      </c>
      <c r="F552" s="19"/>
      <c r="G552" s="19"/>
    </row>
    <row r="553" spans="3:7">
      <c r="C553" s="155" t="s">
        <v>467</v>
      </c>
      <c r="D553" s="155"/>
      <c r="E553" s="130" t="s">
        <v>465</v>
      </c>
      <c r="F553" s="19"/>
      <c r="G553" s="19"/>
    </row>
    <row r="554" spans="3:7">
      <c r="C554" s="155" t="s">
        <v>468</v>
      </c>
      <c r="D554" s="155"/>
      <c r="E554" s="130" t="s">
        <v>465</v>
      </c>
      <c r="F554" s="19"/>
      <c r="G554" s="19"/>
    </row>
    <row r="555" spans="3:7">
      <c r="C555" s="168" t="s">
        <v>469</v>
      </c>
      <c r="D555" s="169"/>
      <c r="E555" s="131">
        <v>-2.31</v>
      </c>
      <c r="F555" s="19"/>
      <c r="G555" s="19"/>
    </row>
    <row r="556" spans="3:7">
      <c r="C556" s="153"/>
      <c r="D556" s="153"/>
      <c r="E556" s="19"/>
      <c r="F556" s="19"/>
      <c r="G556" s="19"/>
    </row>
    <row r="557" spans="3:7">
      <c r="C557" s="170" t="s">
        <v>470</v>
      </c>
      <c r="D557" s="170"/>
      <c r="E557" s="128">
        <f>SUM(E558:E561)</f>
        <v>43449819.579999998</v>
      </c>
      <c r="F557" s="19"/>
      <c r="G557" s="19"/>
    </row>
    <row r="558" spans="3:7">
      <c r="C558" s="155" t="s">
        <v>471</v>
      </c>
      <c r="D558" s="155"/>
      <c r="E558" s="130" t="s">
        <v>465</v>
      </c>
      <c r="F558" s="19"/>
      <c r="G558" s="19"/>
    </row>
    <row r="559" spans="3:7">
      <c r="C559" s="155" t="s">
        <v>472</v>
      </c>
      <c r="D559" s="155"/>
      <c r="E559" s="130" t="s">
        <v>465</v>
      </c>
      <c r="F559" s="19"/>
      <c r="G559" s="19"/>
    </row>
    <row r="560" spans="3:7">
      <c r="C560" s="155" t="s">
        <v>473</v>
      </c>
      <c r="D560" s="155"/>
      <c r="E560" s="130" t="s">
        <v>465</v>
      </c>
      <c r="F560" s="19"/>
      <c r="G560" s="19"/>
    </row>
    <row r="561" spans="3:10">
      <c r="C561" s="163" t="s">
        <v>474</v>
      </c>
      <c r="D561" s="164"/>
      <c r="E561" s="131">
        <v>43449819.579999998</v>
      </c>
      <c r="F561" s="19"/>
      <c r="G561" s="19"/>
    </row>
    <row r="562" spans="3:10">
      <c r="C562" s="153"/>
      <c r="D562" s="153"/>
      <c r="F562" s="19"/>
      <c r="G562" s="19"/>
    </row>
    <row r="563" spans="3:10">
      <c r="C563" s="165" t="s">
        <v>475</v>
      </c>
      <c r="D563" s="165"/>
      <c r="E563" s="128">
        <f>+E548+E550-E557</f>
        <v>97299835.209999993</v>
      </c>
      <c r="F563" s="19"/>
      <c r="G563" s="127"/>
    </row>
    <row r="564" spans="3:10">
      <c r="C564" s="132"/>
      <c r="D564" s="132"/>
      <c r="E564" s="132"/>
      <c r="F564" s="19"/>
      <c r="G564" s="19"/>
      <c r="J564" s="92"/>
    </row>
    <row r="565" spans="3:10">
      <c r="C565" s="132"/>
      <c r="D565" s="132"/>
      <c r="E565" s="132"/>
      <c r="F565" s="19"/>
      <c r="G565" s="19"/>
    </row>
    <row r="566" spans="3:10">
      <c r="C566" s="166" t="s">
        <v>476</v>
      </c>
      <c r="D566" s="167"/>
      <c r="E566" s="167"/>
      <c r="F566" s="19"/>
      <c r="G566" s="19"/>
    </row>
    <row r="567" spans="3:10">
      <c r="C567" s="157" t="s">
        <v>460</v>
      </c>
      <c r="D567" s="158"/>
      <c r="E567" s="158"/>
      <c r="F567" s="19"/>
      <c r="G567" s="19"/>
    </row>
    <row r="568" spans="3:10">
      <c r="C568" s="159" t="s">
        <v>461</v>
      </c>
      <c r="D568" s="160"/>
      <c r="E568" s="160"/>
      <c r="F568" s="19"/>
      <c r="G568" s="19"/>
    </row>
    <row r="569" spans="3:10">
      <c r="C569" s="161" t="s">
        <v>477</v>
      </c>
      <c r="D569" s="162"/>
      <c r="E569" s="133">
        <v>88227780.180000007</v>
      </c>
      <c r="F569" s="19"/>
      <c r="G569" s="19"/>
    </row>
    <row r="570" spans="3:10">
      <c r="C570" s="153"/>
      <c r="D570" s="153"/>
      <c r="F570" s="19"/>
      <c r="G570" s="19"/>
    </row>
    <row r="571" spans="3:10">
      <c r="C571" s="156" t="s">
        <v>478</v>
      </c>
      <c r="D571" s="156"/>
      <c r="E571" s="133">
        <f>SUM(E572:E588)</f>
        <v>13458055.040000001</v>
      </c>
      <c r="F571" s="19"/>
      <c r="G571" s="19"/>
    </row>
    <row r="572" spans="3:10">
      <c r="C572" s="155" t="s">
        <v>479</v>
      </c>
      <c r="D572" s="155"/>
      <c r="E572" s="134">
        <v>705848.64</v>
      </c>
      <c r="F572" s="19"/>
      <c r="G572" s="19"/>
    </row>
    <row r="573" spans="3:10">
      <c r="C573" s="155" t="s">
        <v>480</v>
      </c>
      <c r="D573" s="155"/>
      <c r="E573" s="134">
        <v>191400</v>
      </c>
      <c r="F573" s="19"/>
      <c r="G573" s="19"/>
    </row>
    <row r="574" spans="3:10">
      <c r="C574" s="155" t="s">
        <v>481</v>
      </c>
      <c r="D574" s="155"/>
      <c r="E574" s="134">
        <v>460000</v>
      </c>
      <c r="F574" s="19"/>
      <c r="G574" s="19"/>
    </row>
    <row r="575" spans="3:10">
      <c r="C575" s="155" t="s">
        <v>482</v>
      </c>
      <c r="D575" s="155"/>
      <c r="E575" s="134">
        <v>0</v>
      </c>
      <c r="F575" s="19"/>
      <c r="G575" s="19"/>
    </row>
    <row r="576" spans="3:10">
      <c r="C576" s="155" t="s">
        <v>483</v>
      </c>
      <c r="D576" s="155"/>
      <c r="E576" s="134">
        <v>0</v>
      </c>
      <c r="F576" s="19"/>
      <c r="G576" s="127"/>
    </row>
    <row r="577" spans="3:11">
      <c r="C577" s="155" t="s">
        <v>484</v>
      </c>
      <c r="D577" s="155"/>
      <c r="E577" s="134">
        <v>816271</v>
      </c>
      <c r="F577" s="19"/>
      <c r="G577" s="19"/>
    </row>
    <row r="578" spans="3:11">
      <c r="C578" s="155" t="s">
        <v>485</v>
      </c>
      <c r="D578" s="155"/>
      <c r="E578" s="134">
        <v>0</v>
      </c>
      <c r="F578" s="19"/>
      <c r="G578" s="127"/>
    </row>
    <row r="579" spans="3:11">
      <c r="C579" s="155" t="s">
        <v>486</v>
      </c>
      <c r="D579" s="155"/>
      <c r="E579" s="134">
        <v>0</v>
      </c>
      <c r="F579" s="19"/>
      <c r="G579" s="19"/>
      <c r="K579" s="92"/>
    </row>
    <row r="580" spans="3:11">
      <c r="C580" s="155" t="s">
        <v>487</v>
      </c>
      <c r="D580" s="155"/>
      <c r="E580" s="134">
        <v>0</v>
      </c>
      <c r="F580" s="19"/>
      <c r="G580" s="127"/>
      <c r="J580" s="92"/>
    </row>
    <row r="581" spans="3:11">
      <c r="C581" s="155" t="s">
        <v>488</v>
      </c>
      <c r="D581" s="155"/>
      <c r="E581" s="134">
        <v>11284535.4</v>
      </c>
      <c r="F581" s="19"/>
      <c r="G581" s="127"/>
      <c r="K581" s="92" t="s">
        <v>489</v>
      </c>
    </row>
    <row r="582" spans="3:11">
      <c r="C582" s="155" t="s">
        <v>490</v>
      </c>
      <c r="D582" s="155"/>
      <c r="E582" s="130" t="s">
        <v>465</v>
      </c>
      <c r="F582" s="19"/>
      <c r="G582" s="127"/>
      <c r="H582" s="135"/>
      <c r="K582" s="92"/>
    </row>
    <row r="583" spans="3:11">
      <c r="C583" s="155" t="s">
        <v>491</v>
      </c>
      <c r="D583" s="155"/>
      <c r="E583" s="130" t="s">
        <v>465</v>
      </c>
      <c r="F583" s="19"/>
      <c r="G583" s="127"/>
      <c r="H583" s="135"/>
    </row>
    <row r="584" spans="3:11">
      <c r="C584" s="155" t="s">
        <v>492</v>
      </c>
      <c r="D584" s="155"/>
      <c r="E584" s="130" t="s">
        <v>465</v>
      </c>
      <c r="F584" s="19"/>
      <c r="G584" s="136"/>
      <c r="J584" s="92"/>
      <c r="K584" s="92"/>
    </row>
    <row r="585" spans="3:11">
      <c r="C585" s="155" t="s">
        <v>493</v>
      </c>
      <c r="D585" s="155"/>
      <c r="E585" s="130" t="s">
        <v>465</v>
      </c>
      <c r="F585" s="19"/>
      <c r="G585" s="19"/>
    </row>
    <row r="586" spans="3:11">
      <c r="C586" s="155" t="s">
        <v>494</v>
      </c>
      <c r="D586" s="155"/>
      <c r="E586" s="130" t="s">
        <v>465</v>
      </c>
      <c r="F586" s="19"/>
      <c r="G586" s="19"/>
    </row>
    <row r="587" spans="3:11" ht="12.75" customHeight="1">
      <c r="C587" s="155" t="s">
        <v>495</v>
      </c>
      <c r="D587" s="155"/>
      <c r="E587" s="130" t="s">
        <v>465</v>
      </c>
      <c r="F587" s="19"/>
      <c r="G587" s="19"/>
    </row>
    <row r="588" spans="3:11">
      <c r="C588" s="151" t="s">
        <v>496</v>
      </c>
      <c r="D588" s="152"/>
      <c r="E588" s="137">
        <v>0</v>
      </c>
      <c r="F588" s="19"/>
      <c r="G588" s="19"/>
    </row>
    <row r="589" spans="3:11">
      <c r="C589" s="153"/>
      <c r="D589" s="153"/>
      <c r="F589" s="19"/>
      <c r="G589" s="19"/>
    </row>
    <row r="590" spans="3:11">
      <c r="C590" s="156" t="s">
        <v>497</v>
      </c>
      <c r="D590" s="156"/>
      <c r="E590" s="133">
        <f>SUM(E591:E597)</f>
        <v>35243.86</v>
      </c>
      <c r="F590" s="19"/>
      <c r="G590" s="19"/>
    </row>
    <row r="591" spans="3:11">
      <c r="C591" s="155" t="s">
        <v>425</v>
      </c>
      <c r="D591" s="155"/>
      <c r="E591" s="134">
        <v>35249</v>
      </c>
      <c r="F591" s="19"/>
      <c r="G591" s="19"/>
    </row>
    <row r="592" spans="3:11">
      <c r="C592" s="155" t="s">
        <v>434</v>
      </c>
      <c r="D592" s="155"/>
      <c r="E592" s="130" t="s">
        <v>465</v>
      </c>
      <c r="F592" s="19"/>
      <c r="G592" s="19"/>
    </row>
    <row r="593" spans="3:7">
      <c r="C593" s="155" t="s">
        <v>437</v>
      </c>
      <c r="D593" s="155"/>
      <c r="E593" s="130" t="s">
        <v>465</v>
      </c>
      <c r="F593" s="19"/>
      <c r="G593" s="19"/>
    </row>
    <row r="594" spans="3:7">
      <c r="C594" s="155" t="s">
        <v>443</v>
      </c>
      <c r="D594" s="155"/>
      <c r="E594" s="130" t="s">
        <v>465</v>
      </c>
      <c r="F594" s="19"/>
      <c r="G594" s="19"/>
    </row>
    <row r="595" spans="3:7">
      <c r="C595" s="155" t="s">
        <v>444</v>
      </c>
      <c r="D595" s="155"/>
      <c r="E595" s="130" t="s">
        <v>465</v>
      </c>
      <c r="F595" s="19"/>
      <c r="G595" s="19"/>
    </row>
    <row r="596" spans="3:7">
      <c r="C596" s="155" t="s">
        <v>498</v>
      </c>
      <c r="D596" s="155"/>
      <c r="E596" s="134">
        <v>-5.14</v>
      </c>
      <c r="F596" s="19"/>
      <c r="G596" s="19"/>
    </row>
    <row r="597" spans="3:7">
      <c r="C597" s="151" t="s">
        <v>499</v>
      </c>
      <c r="D597" s="152"/>
      <c r="E597" s="130" t="s">
        <v>465</v>
      </c>
      <c r="F597" s="19"/>
      <c r="G597" s="19"/>
    </row>
    <row r="598" spans="3:7">
      <c r="C598" s="153"/>
      <c r="D598" s="153"/>
      <c r="F598" s="19"/>
      <c r="G598" s="19"/>
    </row>
    <row r="599" spans="3:7">
      <c r="C599" s="138" t="s">
        <v>500</v>
      </c>
      <c r="E599" s="133">
        <f>+E569-E571+E590</f>
        <v>74804969</v>
      </c>
      <c r="F599" s="127"/>
      <c r="G599" s="127"/>
    </row>
    <row r="600" spans="3:7">
      <c r="F600" s="139"/>
      <c r="G600" s="19"/>
    </row>
    <row r="601" spans="3:7">
      <c r="F601" s="19"/>
      <c r="G601" s="19"/>
    </row>
    <row r="602" spans="3:7">
      <c r="F602" s="140"/>
      <c r="G602" s="19"/>
    </row>
    <row r="603" spans="3:7">
      <c r="F603" s="140"/>
      <c r="G603" s="19"/>
    </row>
    <row r="604" spans="3:7">
      <c r="F604" s="140"/>
      <c r="G604" s="19"/>
    </row>
    <row r="605" spans="3:7">
      <c r="F605" s="140"/>
      <c r="G605" s="19"/>
    </row>
    <row r="606" spans="3:7">
      <c r="F606" s="140"/>
      <c r="G606" s="19"/>
    </row>
    <row r="607" spans="3:7">
      <c r="F607" s="140"/>
      <c r="G607" s="19"/>
    </row>
    <row r="608" spans="3:7">
      <c r="F608" s="19"/>
      <c r="G608" s="19"/>
    </row>
    <row r="609" spans="3:7">
      <c r="C609" s="154" t="s">
        <v>501</v>
      </c>
      <c r="D609" s="154"/>
      <c r="E609" s="154"/>
      <c r="F609" s="154"/>
      <c r="G609" s="19"/>
    </row>
    <row r="610" spans="3:7">
      <c r="C610" s="141"/>
      <c r="D610" s="141"/>
      <c r="E610" s="141"/>
      <c r="F610" s="141"/>
      <c r="G610" s="19"/>
    </row>
    <row r="611" spans="3:7">
      <c r="C611" s="141"/>
      <c r="D611" s="141"/>
      <c r="E611" s="141"/>
      <c r="F611" s="141"/>
      <c r="G611" s="19"/>
    </row>
    <row r="612" spans="3:7" ht="21" customHeight="1">
      <c r="C612" s="63" t="s">
        <v>414</v>
      </c>
      <c r="D612" s="64" t="s">
        <v>47</v>
      </c>
      <c r="E612" s="83" t="s">
        <v>48</v>
      </c>
      <c r="F612" s="19"/>
      <c r="G612" s="19"/>
    </row>
    <row r="613" spans="3:7">
      <c r="C613" s="23" t="s">
        <v>502</v>
      </c>
      <c r="D613" s="142">
        <f>+D617</f>
        <v>281723.03000000003</v>
      </c>
      <c r="E613" s="142">
        <f>+E617</f>
        <v>281723.03000000003</v>
      </c>
      <c r="F613" s="19"/>
      <c r="G613" s="19"/>
    </row>
    <row r="614" spans="3:7">
      <c r="C614" s="143" t="s">
        <v>503</v>
      </c>
      <c r="D614" s="144">
        <f t="shared" ref="D614:E614" si="7">SUM(D615:D616)</f>
        <v>0</v>
      </c>
      <c r="E614" s="144">
        <f t="shared" si="7"/>
        <v>0</v>
      </c>
    </row>
    <row r="615" spans="3:7" ht="12" customHeight="1">
      <c r="C615" s="145" t="s">
        <v>504</v>
      </c>
      <c r="D615" s="144">
        <v>281723.03000000003</v>
      </c>
      <c r="E615" s="144">
        <v>281723.03000000003</v>
      </c>
    </row>
    <row r="616" spans="3:7" ht="12" customHeight="1">
      <c r="C616" s="145" t="s">
        <v>505</v>
      </c>
      <c r="D616" s="144">
        <v>-281723.03000000003</v>
      </c>
      <c r="E616" s="144">
        <v>-281723.03000000003</v>
      </c>
    </row>
    <row r="617" spans="3:7" ht="21" customHeight="1">
      <c r="D617" s="146">
        <v>281723.03000000003</v>
      </c>
      <c r="E617" s="146">
        <v>281723.03000000003</v>
      </c>
      <c r="F617" s="19"/>
      <c r="G617" s="19"/>
    </row>
    <row r="618" spans="3:7">
      <c r="F618" s="19"/>
      <c r="G618" s="19"/>
    </row>
    <row r="619" spans="3:7">
      <c r="F619" s="19"/>
      <c r="G619" s="19"/>
    </row>
    <row r="620" spans="3:7">
      <c r="F620" s="19"/>
      <c r="G620" s="19"/>
    </row>
    <row r="621" spans="3:7">
      <c r="F621" s="19"/>
      <c r="G621" s="19"/>
    </row>
    <row r="622" spans="3:7">
      <c r="F622" s="19"/>
      <c r="G622" s="19"/>
    </row>
    <row r="623" spans="3:7">
      <c r="F623" s="19"/>
      <c r="G623" s="19"/>
    </row>
    <row r="624" spans="3:7">
      <c r="C624" s="147" t="s">
        <v>506</v>
      </c>
      <c r="F624" s="19"/>
      <c r="G624" s="19"/>
    </row>
    <row r="625" spans="2:10" ht="12" customHeight="1">
      <c r="F625" s="19"/>
      <c r="G625" s="19"/>
    </row>
    <row r="626" spans="2:10">
      <c r="D626" s="132"/>
      <c r="E626" s="132"/>
    </row>
    <row r="627" spans="2:10">
      <c r="C627" s="19"/>
      <c r="D627" s="19"/>
      <c r="E627" s="19"/>
      <c r="G627" s="19"/>
    </row>
    <row r="628" spans="2:10">
      <c r="B628" s="148"/>
      <c r="C628" s="148"/>
      <c r="D628" s="148"/>
      <c r="E628" s="148"/>
      <c r="F628" s="148"/>
      <c r="G628" s="148"/>
    </row>
    <row r="629" spans="2:10">
      <c r="B629" s="149" t="s">
        <v>507</v>
      </c>
      <c r="C629" s="149" t="s">
        <v>508</v>
      </c>
      <c r="D629" s="149" t="s">
        <v>507</v>
      </c>
      <c r="E629" s="149"/>
      <c r="F629" s="19"/>
      <c r="G629" s="149"/>
    </row>
    <row r="630" spans="2:10">
      <c r="B630" s="150" t="s">
        <v>509</v>
      </c>
      <c r="C630" s="150" t="s">
        <v>510</v>
      </c>
      <c r="D630" s="150" t="s">
        <v>509</v>
      </c>
      <c r="E630" s="150"/>
      <c r="F630" s="150"/>
      <c r="G630" s="150"/>
    </row>
    <row r="631" spans="2:10">
      <c r="C631" s="132"/>
      <c r="D631" s="132"/>
      <c r="E631" s="132"/>
      <c r="F631" s="132"/>
      <c r="G631" s="132"/>
    </row>
    <row r="632" spans="2:10">
      <c r="C632" s="132"/>
      <c r="D632" s="132"/>
      <c r="E632" s="132"/>
      <c r="F632" s="132"/>
      <c r="G632" s="132"/>
    </row>
    <row r="634" spans="2:10">
      <c r="J634" s="92"/>
    </row>
    <row r="636" spans="2:10" ht="12.75" customHeight="1"/>
    <row r="639" spans="2:10" ht="12.75" customHeight="1"/>
    <row r="645" spans="10:11">
      <c r="K645" s="92" t="s">
        <v>511</v>
      </c>
    </row>
    <row r="650" spans="10:11">
      <c r="K650" s="92"/>
    </row>
    <row r="652" spans="10:11">
      <c r="J652" s="92"/>
    </row>
    <row r="659" spans="10:11">
      <c r="J659" s="92"/>
      <c r="K659" s="92"/>
    </row>
  </sheetData>
  <mergeCells count="57">
    <mergeCell ref="C552:D552"/>
    <mergeCell ref="B3:G3"/>
    <mergeCell ref="B4:G4"/>
    <mergeCell ref="B8:G8"/>
    <mergeCell ref="C544:E544"/>
    <mergeCell ref="C545:E545"/>
    <mergeCell ref="C546:E546"/>
    <mergeCell ref="C547:E547"/>
    <mergeCell ref="C548:D548"/>
    <mergeCell ref="C549:D549"/>
    <mergeCell ref="C550:D550"/>
    <mergeCell ref="C551:D551"/>
    <mergeCell ref="C566:E566"/>
    <mergeCell ref="C553:D553"/>
    <mergeCell ref="C554:D554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63:D563"/>
    <mergeCell ref="C578:D578"/>
    <mergeCell ref="C567:E567"/>
    <mergeCell ref="C568:E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577:D577"/>
    <mergeCell ref="C590:D590"/>
    <mergeCell ref="C579:D579"/>
    <mergeCell ref="C580:D580"/>
    <mergeCell ref="C581:D581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7:D597"/>
    <mergeCell ref="C598:D598"/>
    <mergeCell ref="C609:F609"/>
    <mergeCell ref="C591:D591"/>
    <mergeCell ref="C592:D592"/>
    <mergeCell ref="C593:D593"/>
    <mergeCell ref="C594:D594"/>
    <mergeCell ref="C595:D595"/>
    <mergeCell ref="C596:D596"/>
  </mergeCells>
  <dataValidations count="4">
    <dataValidation allowBlank="1" showInputMessage="1" showErrorMessage="1" prompt="Especificar origen de dicho recurso: Federal, Estatal, Municipal, Particulares." sqref="E205 E212 E217"/>
    <dataValidation allowBlank="1" showInputMessage="1" showErrorMessage="1" prompt="Características cualitativas significativas que les impacten financieramente." sqref="E168"/>
    <dataValidation allowBlank="1" showInputMessage="1" showErrorMessage="1" prompt="Corresponde al número de la cuenta de acuerdo al Plan de Cuentas emitido por el CONAC (DOF 22/11/2010)." sqref="C168"/>
    <dataValidation allowBlank="1" showInputMessage="1" showErrorMessage="1" prompt="Saldo final del periodo que corresponde la cuenta pública presentada (mensual:  enero, febrero, marzo, etc.; trimestral: 1er, 2do, 3ro. o 4to.)." sqref="D168 D205 D212 D217"/>
  </dataValidations>
  <pageMargins left="0.47244094488188981" right="0.51181102362204722" top="0.39370078740157483" bottom="0.74803149606299213" header="0.31496062992125984" footer="0.31496062992125984"/>
  <pageSetup scale="50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dcterms:created xsi:type="dcterms:W3CDTF">2017-10-22T23:25:39Z</dcterms:created>
  <dcterms:modified xsi:type="dcterms:W3CDTF">2017-10-22T23:28:35Z</dcterms:modified>
</cp:coreProperties>
</file>