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7\4    INFORMACIÓN CONTABLE\06  EAA\"/>
    </mc:Choice>
  </mc:AlternateContent>
  <bookViews>
    <workbookView xWindow="0" yWindow="0" windowWidth="28800" windowHeight="121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G34" i="1"/>
  <c r="H34" i="1" s="1"/>
  <c r="D34" i="1"/>
  <c r="D33" i="1"/>
  <c r="G33" i="1" s="1"/>
  <c r="H33" i="1" s="1"/>
  <c r="G32" i="1"/>
  <c r="H32" i="1" s="1"/>
  <c r="D32" i="1"/>
  <c r="D31" i="1"/>
  <c r="G31" i="1" s="1"/>
  <c r="H31" i="1" s="1"/>
  <c r="G30" i="1"/>
  <c r="H30" i="1" s="1"/>
  <c r="D30" i="1"/>
  <c r="D29" i="1"/>
  <c r="G29" i="1" s="1"/>
  <c r="H29" i="1" s="1"/>
  <c r="G28" i="1"/>
  <c r="H28" i="1" s="1"/>
  <c r="D28" i="1"/>
  <c r="D27" i="1"/>
  <c r="G27" i="1" s="1"/>
  <c r="H27" i="1" s="1"/>
  <c r="G26" i="1"/>
  <c r="H26" i="1" s="1"/>
  <c r="D26" i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D14" i="1" s="1"/>
  <c r="F14" i="1"/>
  <c r="F12" i="1" s="1"/>
  <c r="E14" i="1"/>
  <c r="E12" i="1" s="1"/>
  <c r="G13" i="1"/>
  <c r="K22" i="1" l="1"/>
  <c r="H22" i="1"/>
  <c r="G14" i="1"/>
  <c r="H14" i="1" s="1"/>
  <c r="D12" i="1"/>
  <c r="G12" i="1" s="1"/>
  <c r="H12" i="1" s="1"/>
  <c r="K20" i="1"/>
  <c r="H20" i="1"/>
  <c r="K17" i="1"/>
  <c r="H17" i="1"/>
  <c r="K21" i="1"/>
  <c r="H21" i="1"/>
  <c r="K18" i="1"/>
  <c r="H18" i="1"/>
  <c r="K19" i="1"/>
  <c r="H19" i="1"/>
  <c r="G16" i="1"/>
  <c r="K16" i="1" l="1"/>
  <c r="H16" i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<sst xmlns="http://schemas.openxmlformats.org/spreadsheetml/2006/main" count="39" uniqueCount="38">
  <si>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</si>
  <si>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2017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</si>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</sst>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/Downloads/Formatos%20Fros%20y%20Pptales%201er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6">
          <cell r="D16">
            <v>53670530.859999999</v>
          </cell>
          <cell r="E16">
            <v>28602848.949999999</v>
          </cell>
        </row>
        <row r="17">
          <cell r="D17">
            <v>247055.21</v>
          </cell>
          <cell r="E17">
            <v>18487803.27</v>
          </cell>
        </row>
        <row r="18">
          <cell r="D18">
            <v>14358875.810000001</v>
          </cell>
          <cell r="E18">
            <v>13493411.1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218902498.56</v>
          </cell>
        </row>
        <row r="32">
          <cell r="E32">
            <v>96314399.689999998</v>
          </cell>
        </row>
        <row r="34">
          <cell r="E34">
            <v>-63875546.490000002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4"/>
  <sheetViews>
    <sheetView showGridLines="0" tabSelected="1" topLeftCell="A22" zoomScale="85" zoomScaleNormal="85" workbookViewId="0">
      <selection activeCell="F28" sqref="F28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311925415.07999998</v>
      </c>
      <c r="E12" s="31">
        <f>+E14+E24</f>
        <v>117075032.99999999</v>
      </c>
      <c r="F12" s="31">
        <f>+F14+F24</f>
        <v>107396831.04000001</v>
      </c>
      <c r="G12" s="31">
        <f>+D12+E12-F12</f>
        <v>321603617.03999996</v>
      </c>
      <c r="H12" s="31">
        <f>+G12-D12</f>
        <v>9678201.9599999785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60584063.32</v>
      </c>
      <c r="E14" s="36">
        <f>SUM(E16:E22)</f>
        <v>114990807.64999999</v>
      </c>
      <c r="F14" s="36">
        <f>SUM(F16:F22)</f>
        <v>107298409.09</v>
      </c>
      <c r="G14" s="31">
        <f t="shared" si="0"/>
        <v>68276461.879999995</v>
      </c>
      <c r="H14" s="36">
        <f>+G14-D14</f>
        <v>7692398.5599999949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28602848.949999999</v>
      </c>
      <c r="E16" s="44">
        <v>108891482.06</v>
      </c>
      <c r="F16" s="44">
        <v>83823800.150000006</v>
      </c>
      <c r="G16" s="45">
        <f>+D16+E16-F16</f>
        <v>53670530.859999985</v>
      </c>
      <c r="H16" s="45">
        <f>+G16-D16</f>
        <v>25067681.909999985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18487803.27</v>
      </c>
      <c r="E17" s="44">
        <v>4333702.88</v>
      </c>
      <c r="F17" s="44">
        <v>22574450.940000001</v>
      </c>
      <c r="G17" s="45">
        <f t="shared" ref="G17:G22" si="1">+D17+E17-F17</f>
        <v>247055.20999999717</v>
      </c>
      <c r="H17" s="45">
        <f t="shared" ref="H17:H21" si="2">+G17-D17</f>
        <v>-18240748.060000002</v>
      </c>
      <c r="I17" s="42"/>
      <c r="J17" s="5"/>
      <c r="K17" s="38" t="str">
        <f>IF(G17=[1]ESF!D17," ","Error")</f>
        <v>Error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13493411.1</v>
      </c>
      <c r="E18" s="44">
        <v>1765622.71</v>
      </c>
      <c r="F18" s="44">
        <v>900158</v>
      </c>
      <c r="G18" s="45">
        <f t="shared" si="1"/>
        <v>14358875.809999999</v>
      </c>
      <c r="H18" s="45">
        <f t="shared" si="2"/>
        <v>865464.70999999903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251341351.75999999</v>
      </c>
      <c r="E24" s="36">
        <f>SUM(E26:E34)</f>
        <v>2084225.3499999999</v>
      </c>
      <c r="F24" s="36">
        <f>SUM(F26:F34)</f>
        <v>98421.95</v>
      </c>
      <c r="G24" s="36">
        <f>+D24+E24-F24</f>
        <v>253327155.16</v>
      </c>
      <c r="H24" s="36">
        <f>+G24-D24</f>
        <v>1985803.400000006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218902498.56</v>
      </c>
      <c r="E28" s="44">
        <v>632295.71</v>
      </c>
      <c r="F28" s="44">
        <v>98421.95</v>
      </c>
      <c r="G28" s="45">
        <f t="shared" si="3"/>
        <v>219436372.32000002</v>
      </c>
      <c r="H28" s="45">
        <f t="shared" si="4"/>
        <v>533873.76000002027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96314399.689999998</v>
      </c>
      <c r="E29" s="44">
        <v>1451929.64</v>
      </c>
      <c r="F29" s="44">
        <v>0</v>
      </c>
      <c r="G29" s="45">
        <f t="shared" si="3"/>
        <v>97766329.329999998</v>
      </c>
      <c r="H29" s="45">
        <f t="shared" si="4"/>
        <v>1451929.6400000006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-63875546.490000002</v>
      </c>
      <c r="E31" s="44">
        <v>0</v>
      </c>
      <c r="F31" s="44">
        <v>0</v>
      </c>
      <c r="G31" s="45">
        <f t="shared" si="3"/>
        <v>-63875546.490000002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2017-07-17T00:53:31Z</dcterms:created>
  <dcterms:modified xsi:type="dcterms:W3CDTF">2017-07-17T00:54:33Z</dcterms:modified>
</cp:coreProperties>
</file>