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NOTAS" sheetId="1" r:id="rId1"/>
  </sheets>
  <definedNames>
    <definedName name="_xlnm.Print_Area" localSheetId="0">NOTAS!$A$2:$L$561</definedName>
  </definedNames>
  <calcPr calcId="145621"/>
</workbook>
</file>

<file path=xl/calcChain.xml><?xml version="1.0" encoding="utf-8"?>
<calcChain xmlns="http://schemas.openxmlformats.org/spreadsheetml/2006/main">
  <c r="E548" i="1" l="1"/>
  <c r="D548" i="1"/>
  <c r="C548" i="1"/>
  <c r="E526" i="1"/>
  <c r="E507" i="1"/>
  <c r="E535" i="1" s="1"/>
  <c r="E493" i="1"/>
  <c r="E486" i="1"/>
  <c r="E499" i="1" s="1"/>
  <c r="C472" i="1"/>
  <c r="C471" i="1"/>
  <c r="C466" i="1"/>
  <c r="E460" i="1"/>
  <c r="D460" i="1"/>
  <c r="C460" i="1"/>
  <c r="E418" i="1"/>
  <c r="D418" i="1"/>
  <c r="C418" i="1"/>
  <c r="E394" i="1"/>
  <c r="D394" i="1"/>
  <c r="C394" i="1"/>
  <c r="D370" i="1"/>
  <c r="C370" i="1"/>
  <c r="C283" i="1"/>
  <c r="C274" i="1"/>
  <c r="F267" i="1"/>
  <c r="C253" i="1"/>
  <c r="C260" i="1" s="1"/>
  <c r="C275" i="1" s="1"/>
  <c r="C234" i="1"/>
  <c r="C227" i="1"/>
  <c r="C220" i="1"/>
  <c r="C213" i="1"/>
  <c r="C205" i="1"/>
  <c r="C176" i="1"/>
  <c r="C167" i="1"/>
  <c r="E160" i="1"/>
  <c r="D160" i="1"/>
  <c r="C160" i="1"/>
  <c r="E149" i="1"/>
  <c r="D128" i="1"/>
  <c r="C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128" i="1" s="1"/>
  <c r="D94" i="1"/>
  <c r="E94" i="1" s="1"/>
  <c r="C94" i="1"/>
  <c r="C150" i="1" s="1"/>
  <c r="E87" i="1"/>
  <c r="C72" i="1"/>
  <c r="C65" i="1"/>
  <c r="C54" i="1"/>
  <c r="F43" i="1"/>
  <c r="E43" i="1"/>
  <c r="D43" i="1"/>
  <c r="C43" i="1"/>
  <c r="E35" i="1"/>
  <c r="D35" i="1"/>
  <c r="C35" i="1"/>
  <c r="E23" i="1"/>
  <c r="C23" i="1"/>
  <c r="E150" i="1" l="1"/>
  <c r="D150" i="1"/>
</calcChain>
</file>

<file path=xl/sharedStrings.xml><?xml version="1.0" encoding="utf-8"?>
<sst xmlns="http://schemas.openxmlformats.org/spreadsheetml/2006/main" count="508" uniqueCount="429">
  <si>
    <t xml:space="preserve">NOTAS A LOS ESTADOS FINANCIEROS </t>
  </si>
  <si>
    <t>Al 30 de Junio del 2016</t>
  </si>
  <si>
    <t>Ente Público:</t>
  </si>
  <si>
    <t>UNIVERSIDAD POLITÉCNICA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</si>
  <si>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</si>
  <si>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</si>
  <si>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</si>
  <si>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</si>
  <si>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</si>
  <si>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</si>
  <si>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</si>
  <si>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</si>
  <si>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</si>
  <si>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</si>
  <si>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</si>
  <si>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</si>
  <si>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</si>
  <si>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</si>
  <si>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</si>
  <si>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</si>
  <si>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</si>
  <si>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</si>
  <si>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</si>
  <si>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</si>
  <si>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</si>
  <si>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</si>
  <si>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</si>
  <si>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</si>
  <si>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</si>
  <si>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</si>
  <si>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</si>
  <si>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</si>
  <si>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</si>
  <si>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</si>
  <si>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</si>
  <si>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</si>
  <si>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</si>
  <si>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</si>
  <si>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</si>
  <si>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</si>
  <si>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</si>
  <si>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</si>
  <si>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</si>
  <si>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</si>
  <si>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</si>
  <si>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</si>
  <si>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</si>
  <si>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</si>
  <si>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</si>
  <si>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</si>
  <si>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</si>
  <si>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</si>
  <si>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</si>
  <si>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</si>
  <si>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</si>
  <si>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</si>
  <si>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</si>
  <si>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</si>
  <si>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</si>
  <si>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1230 BIENES INMUEBLES, INFRAESTRUCTURA Y CONTRUCCIONES EN PROCESO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</si>
  <si>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</si>
  <si>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</si>
  <si>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</si>
  <si>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</si>
  <si>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</si>
  <si>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</si>
  <si>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</si>
  <si>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</si>
  <si>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</si>
  <si>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</si>
  <si>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</si>
  <si>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</si>
  <si>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</si>
  <si>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</si>
  <si>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AUTOMÓVILES Y CAMIONES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</si>
  <si>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</si>
  <si>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</si>
  <si>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</si>
  <si>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</si>
  <si>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</si>
  <si>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</si>
  <si>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</si>
  <si>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</si>
  <si>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</si>
  <si>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</si>
  <si>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</si>
  <si>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</si>
  <si>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</si>
  <si>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</si>
  <si>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</si>
  <si>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</si>
  <si>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</si>
  <si>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</si>
  <si>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1240 BIENES MUEBLES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</si>
  <si>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</si>
  <si>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</si>
  <si>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</si>
  <si>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</si>
  <si>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</si>
  <si>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</si>
  <si>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</si>
  <si>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</si>
  <si>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</si>
  <si>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</si>
  <si>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</si>
  <si>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</si>
  <si>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</si>
  <si>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</si>
  <si>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</si>
  <si>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</si>
  <si>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</si>
  <si>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</si>
  <si>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</si>
  <si>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</si>
  <si>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</si>
  <si>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</si>
  <si>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</si>
  <si>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</si>
  <si>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</si>
  <si>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</si>
  <si>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</si>
  <si>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</si>
  <si>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</si>
  <si>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</si>
  <si>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</si>
  <si>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2111501002  OTRAS PREST. SOC. Y</t>
  </si>
  <si>
    <t>2112101001  PROVEEDORES DE BIENES Y SERVICIOS</t>
  </si>
  <si>
    <t>2113201001  CONTRATISTAS PROY. D</t>
  </si>
  <si>
    <t>2114300003  CTAS X PAGAR MUNICIPIOS</t>
  </si>
  <si>
    <t>2117101001  ISR NOMINA</t>
  </si>
  <si>
    <t>2117101002  ISR ASIMILADOS A SALARIOS</t>
  </si>
  <si>
    <t>2117101010  ISR RETENCION POR HONORARIOS</t>
  </si>
  <si>
    <t>2117102003  CEDULAR ARRENDAMIENTO A PAGAR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</si>
  <si>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</si>
  <si>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</si>
  <si>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</si>
  <si>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</si>
  <si>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2117903001  PENSIÓN ALIMENTICIA</t>
  </si>
  <si>
    <t>2117917001  "OTROS, UNIFORMES, A</t>
  </si>
  <si>
    <t>2117917007  FONACOT</t>
  </si>
  <si>
    <t>2117918001  DIVO 5% AL MILLAR</t>
  </si>
  <si>
    <t>2117918002  CAP 2% AL MILLAR</t>
  </si>
  <si>
    <t>2117918003  RAPCE 5 AL MILLAR</t>
  </si>
  <si>
    <t>2119905001  ACREEDORES DIVERSOS</t>
  </si>
  <si>
    <t>2119905004  PARTIDAS EN CONCIL.BANCARIAS</t>
  </si>
  <si>
    <t>2119905007  PROYECTO DE INTERNACIONALIZACIÓN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</si>
  <si>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</si>
  <si>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</si>
  <si>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</si>
  <si>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</si>
  <si>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</si>
  <si>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</si>
  <si>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</si>
  <si>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</si>
  <si>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</si>
  <si>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</si>
  <si>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</si>
  <si>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</si>
  <si>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</si>
  <si>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4151510253  SERVICIOS BASICOS DE CAFETERIA</t>
  </si>
  <si>
    <t>4151510261  RENTA DE ESPACIOS DIVERSOS</t>
  </si>
  <si>
    <t>4151 Produc. Derivados del Uso y Aprov.</t>
  </si>
  <si>
    <t>4159510701  POR CONCEPTO DE FICHAS</t>
  </si>
  <si>
    <t>4159510710  REEXPEDICION DE CREDENCIALES</t>
  </si>
  <si>
    <t>4159510715  GESTORIA DE TITULACION</t>
  </si>
  <si>
    <t>4159510805  POR CONCEPTO DE CURSOS DE IDIOMAS</t>
  </si>
  <si>
    <t>4159510903  EXAMENES DE INGLÉS</t>
  </si>
  <si>
    <t>4159511220  EVALUACIÓN MÉDICA Y FÍSICA</t>
  </si>
  <si>
    <t>4159 Otros Productos que Generan Ing.</t>
  </si>
  <si>
    <t>4150 Productos de Tipo Corriente</t>
  </si>
  <si>
    <t>4169610154  POR CONCEPTO DE DONATIVOS</t>
  </si>
  <si>
    <t>4169610164  POR CONCEPTO DE CERTIFICACIONES</t>
  </si>
  <si>
    <t>4169610165  PAGO EXTEMPORANEO REINSCRIPCIÓN</t>
  </si>
  <si>
    <t>4169610166  RECURSO DE MATERIAS</t>
  </si>
  <si>
    <t>4169 Otros Aprovechamientos</t>
  </si>
  <si>
    <t>4160 Aprovechamientos de Tipo Corriente</t>
  </si>
  <si>
    <t>INGRESOS DE GESTION</t>
  </si>
  <si>
    <t>4212825202  FAM EDU SUP MATERIAL</t>
  </si>
  <si>
    <t>4212 Aportaciones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</si>
  <si>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</si>
  <si>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</si>
  <si>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</si>
  <si>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</si>
  <si>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</si>
  <si>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</si>
  <si>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</si>
  <si>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</si>
  <si>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</si>
  <si>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</si>
  <si>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</si>
  <si>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 Y APORTACIONES</t>
  </si>
  <si>
    <t>ERA01-TOTAL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</si>
  <si>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</si>
  <si>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</si>
  <si>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</si>
  <si>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</si>
  <si>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</si>
  <si>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</si>
  <si>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</si>
  <si>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</si>
  <si>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</si>
  <si>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</si>
  <si>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</si>
  <si>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</si>
  <si>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</si>
  <si>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</si>
  <si>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</si>
  <si>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</si>
  <si>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5115155000  APOYOS A LA CAPACITA</t>
  </si>
  <si>
    <t>5121211000  MATERIALES Y ÚTILES DE OFICINA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</si>
  <si>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</si>
  <si>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</si>
  <si>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</si>
  <si>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</si>
  <si>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</si>
  <si>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5122223000  UTENSILIOS PARA EL S</t>
  </si>
  <si>
    <t>5123231000  PROD. ALIM. AGRO.</t>
  </si>
  <si>
    <t>5124242000  CEMENTO Y PRODUCTOS DE CONCRETO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</si>
  <si>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</si>
  <si>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</si>
  <si>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</si>
  <si>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</si>
  <si>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</si>
  <si>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</si>
  <si>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</si>
  <si>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</si>
  <si>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</si>
  <si>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</si>
  <si>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</si>
  <si>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</si>
  <si>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</si>
  <si>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</si>
  <si>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5127272000  PRENDAS DE PROTECCIÓN</t>
  </si>
  <si>
    <t>5127274000  PRODUCTOS TEXTILES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</si>
  <si>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</si>
  <si>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</si>
  <si>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</si>
  <si>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</si>
  <si>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</si>
  <si>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5129298000  REF. MAQ. Y O. EQ.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</si>
  <si>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</si>
  <si>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</si>
  <si>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</si>
  <si>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</si>
  <si>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</si>
  <si>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</si>
  <si>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</si>
  <si>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</si>
  <si>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5132327000  ARRE. ACT. INTANG</t>
  </si>
  <si>
    <t>5132329000  OTROS ARRENDAMIENTOS</t>
  </si>
  <si>
    <t>5133331000  SERVS. LEGALES, DE</t>
  </si>
  <si>
    <t>5133332000  SERVS. DE DISEÑO, A</t>
  </si>
  <si>
    <t>5133334000  CAPACITACIÓN</t>
  </si>
  <si>
    <t>5133336000  SERVS. APOYO ADMVO.</t>
  </si>
  <si>
    <t>5133338000  SERVICIOS DE VIGILANCIA</t>
  </si>
  <si>
    <t>5134341000  SERVICIOS FINANCIEROS Y BANCARIOS</t>
  </si>
  <si>
    <t>5134344000  SEGUROS DE RESPONSAB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</si>
  <si>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</si>
  <si>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</si>
  <si>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</si>
  <si>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</si>
  <si>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</si>
  <si>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</si>
  <si>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</si>
  <si>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</si>
  <si>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</si>
  <si>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</si>
  <si>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5136363000  SERV. CREA. PREPR</t>
  </si>
  <si>
    <t>5136365000  SERV. DE LA INDUSTR</t>
  </si>
  <si>
    <t>5136366000  SERV. CRE INTERNET</t>
  </si>
  <si>
    <t>5137371000  PASAJES AEREOS</t>
  </si>
  <si>
    <t>5137372000  PASAJES TERRESTRES</t>
  </si>
  <si>
    <t>5137375000  VIATICOS EN EL PAIS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</si>
  <si>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</si>
  <si>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</si>
  <si>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</si>
  <si>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</si>
  <si>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</si>
  <si>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</si>
  <si>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</si>
  <si>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</si>
  <si>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ERA-03   TOTAL</t>
  </si>
  <si>
    <t>III) NOTAS AL ESTADO DE VARIACIÓN A LA HACIEDA PÚBLICA</t>
  </si>
  <si>
    <t>VHP-01 PATRIMONIO CONTRIBUIDO</t>
  </si>
  <si>
    <t>MODIFICACION</t>
  </si>
  <si>
    <t>3110000001  APORTACIONES</t>
  </si>
  <si>
    <t>3110000002  BAJA DE ACTIVO FIJO</t>
  </si>
  <si>
    <t>3110915000  BIENES MUEBLES E INMUEBLES</t>
  </si>
  <si>
    <t>3111825205  FAM EDU SUPERIOR BIE</t>
  </si>
  <si>
    <t>3111825206  FAM EDU SUPERIOR OBRA PUBLICA</t>
  </si>
  <si>
    <t>3111828005  FAFEF BIENES MUEBLES E INMUEBLES</t>
  </si>
  <si>
    <t>3111835000  CONVENIO BIENES MUEB</t>
  </si>
  <si>
    <t>3111836000  CONVENIO OBRA PÚBLICA</t>
  </si>
  <si>
    <t>3113825205  FAM EDU SUPERIOR BIE</t>
  </si>
  <si>
    <t>3113825206  FAM EDU SUPERIOR OBR</t>
  </si>
  <si>
    <t>3113835000  CONVENIO BIENES MUEB</t>
  </si>
  <si>
    <t>3113836000  CONVENIO OBRA PÚBLICA EJER ANT</t>
  </si>
  <si>
    <t>3113914205  ESTATALES DE EJERCIC</t>
  </si>
  <si>
    <t>3113914206  ESTATALES DE EJERCIC</t>
  </si>
  <si>
    <t>3113915000  BIENES MUEBLES E INM</t>
  </si>
  <si>
    <t>3113916000  OBRA PÚBLICA EJER ANTERIORES</t>
  </si>
  <si>
    <t>3114824206  APLICACIÓN FEDERALES</t>
  </si>
  <si>
    <t>3120000002  DONACIONES DE BIENES</t>
  </si>
  <si>
    <t>3110 HACIENDA PUBLICA/PATRIMONIO CONTRIBUIDO</t>
  </si>
  <si>
    <t>VHP-02 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</si>
  <si>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</si>
  <si>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</si>
  <si>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</si>
  <si>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</si>
  <si>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</si>
  <si>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</si>
  <si>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</si>
  <si>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</si>
  <si>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</si>
  <si>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</si>
  <si>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 2014</t>
  </si>
  <si>
    <t>3220000023  RESULTADO EJERC 2015</t>
  </si>
  <si>
    <t>3220001000  CAPITALIZACIÓN RECURSOS PROPIOS</t>
  </si>
  <si>
    <t>3220001001  CAPITALIZACIÓN REMANENTES</t>
  </si>
  <si>
    <t>3220020001  FONDO DE CONTINGENCIAS</t>
  </si>
  <si>
    <t>3220690201  APLICACIÓN DE REMANENTE PROPIO</t>
  </si>
  <si>
    <t>3220690202  APLICACIÓN DE REMANENTE FEDERAL</t>
  </si>
  <si>
    <t>3220690203  REMANENTE INSTERINSTITUCIONAL</t>
  </si>
  <si>
    <t>SUB TOTAL</t>
  </si>
  <si>
    <t>3210 HACIENDA PUBLICA /PATRIMONIO GENERADO</t>
  </si>
  <si>
    <t>IV) NOTAS AL ESTADO DE FLUJO DE EFECTIVO</t>
  </si>
  <si>
    <t>EFE-01 FLUJO DE EFECTIVO</t>
  </si>
  <si>
    <t>1112101001  BANAMEX 7480502</t>
  </si>
  <si>
    <t>1112101002  BANAMEX 7514946</t>
  </si>
  <si>
    <t>1112101003  BANAMEX 7515640</t>
  </si>
  <si>
    <t>1112101004  BANAMEX 002218029075438656</t>
  </si>
  <si>
    <t>1112101005  BANAMEX 7544020</t>
  </si>
  <si>
    <t>1112101006  BANAMEX 7544144</t>
  </si>
  <si>
    <t>1112101007  BANAMEX 7544039</t>
  </si>
  <si>
    <t>1112101008  BANAMEX 0290 7547097</t>
  </si>
  <si>
    <t>1112101009  BANAMEX 7551280</t>
  </si>
  <si>
    <t>1112101011  EXTENSIONISMO RURAL 321773-2</t>
  </si>
  <si>
    <t>1112101013  BANAMEX FAM 2012 6268</t>
  </si>
  <si>
    <t>1112101018  BANAMEX 3199026 EXT RURAL F.10120</t>
  </si>
  <si>
    <t>1112107001  SANTANDER CONCE 953</t>
  </si>
  <si>
    <t>1112107002  SERFIN65-50182547-2</t>
  </si>
  <si>
    <t>1112107003  SERFIN-92000586826</t>
  </si>
  <si>
    <t>1112107004  SERFIN-65501972950</t>
  </si>
  <si>
    <t>1112107005  FIDEICOMISO PROMEP</t>
  </si>
  <si>
    <t>1112107006  SERFIN-65-50202481-3</t>
  </si>
  <si>
    <t>1112107009  SERFIN 6550 2125 648</t>
  </si>
  <si>
    <t>1112107011  SERFIN 6550 2177 316 KA08</t>
  </si>
  <si>
    <t>1112107018  SERFIN 2694825 INGRE</t>
  </si>
  <si>
    <t>1112107019  SERFIN 2648549 CONCYTEG</t>
  </si>
  <si>
    <t>1112107022  SERFIN 6550299366 FAM 2011</t>
  </si>
  <si>
    <t>1112107024  SERFIN 655032141359 PROMEP</t>
  </si>
  <si>
    <t>1112107027  SANTANDER CONCE 403</t>
  </si>
  <si>
    <t>1112107030  SERFIN SANTANDER 180</t>
  </si>
  <si>
    <t>1112107031  SERFIN SANTANDER 180</t>
  </si>
  <si>
    <t>1112107032  SERFIN SANTANDER 180</t>
  </si>
  <si>
    <t>1112107033  SERFIN SANTANDER 180</t>
  </si>
  <si>
    <t>1112107034  SERFIN SANTANDER 180</t>
  </si>
  <si>
    <t>1112107035  SERFIN SANTANDER 180</t>
  </si>
  <si>
    <t>1112107036  SERFIN SANTANDER 180</t>
  </si>
  <si>
    <t>1112107037  SERFIN SANTANDER 180</t>
  </si>
  <si>
    <t>1112107038  SANTANDER 1800003395</t>
  </si>
  <si>
    <t>1112 Bancos/Tesoreria</t>
  </si>
  <si>
    <t>1110 EFECTIVO Y EQUIVALENTES</t>
  </si>
  <si>
    <t>EFE-02 ADQ. BIENES MUEBLES E INMUEBLES</t>
  </si>
  <si>
    <t>% SUB</t>
  </si>
  <si>
    <t>1210 INVERSIONES FINANCIERAS A LARGO PLAZO</t>
  </si>
  <si>
    <t>1236 Construcciones en Proceso en Bienes</t>
  </si>
  <si>
    <t>1230 BIENES INMUEBLES, INFRAESTRUCTURA Y CONSTRUCCIONES EN PROCESO</t>
  </si>
  <si>
    <t>1241 Mobiliario y Equipo de Administraci</t>
  </si>
  <si>
    <t>1242 Mobiliario y Equipo Educacional y R</t>
  </si>
  <si>
    <t>1243 Equipo e Instrumental Médico y de L</t>
  </si>
  <si>
    <t>1246 Maquinaria, Otros Equipos y Herrami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</si>
  <si>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</si>
  <si>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</si>
  <si>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</si>
  <si>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</si>
  <si>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1° de enero al 30 de Junio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</si>
  <si>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</si>
  <si>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</si>
  <si>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</si>
  <si>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</si>
  <si>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</si>
  <si>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</si>
  <si>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</si>
  <si>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</si>
  <si>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</si>
  <si>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</si>
  <si>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</si>
  <si>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</si>
  <si>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</si>
  <si>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</si>
  <si>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</si>
  <si>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</si>
  <si>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</si>
  <si>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</si>
  <si>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</si>
  <si>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</si>
  <si>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</si>
  <si>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</si>
  <si>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</si>
  <si>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</si>
  <si>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</si>
  <si>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</si>
  <si>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</si>
  <si>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</si>
  <si>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</si>
  <si>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</si>
  <si>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</si>
  <si>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</si>
  <si>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</si>
  <si>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</si>
  <si>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</si>
  <si>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</si>
  <si>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</si>
  <si>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</si>
  <si>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</si>
  <si>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</si>
  <si>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</si>
  <si>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</si>
  <si>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</si>
  <si>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</si>
  <si>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</si>
  <si>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</si>
  <si>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</si>
  <si>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</si>
  <si>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MTRO. HUGO GARCÍA VARGAS</t>
  </si>
  <si>
    <t xml:space="preserve">                                                      ING. JOSÉ DE JESÚS ROMO GUTIÉRREZ</t>
  </si>
  <si>
    <t>RECTOR</t>
  </si>
  <si>
    <t xml:space="preserve">           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</si>
</sst>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#,##0.000000000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222222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16" fillId="0" borderId="0" applyFont="0" applyFill="0" applyBorder="0" applyAlignment="0" applyProtection="0"/>
    <xf numFmtId="168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9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8" fillId="0" borderId="0"/>
    <xf numFmtId="0" fontId="8" fillId="0" borderId="0"/>
    <xf numFmtId="0" fontId="29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</cellStyleXfs>
  <cellXfs count="188">
    <xf numFmtId="0" fontId="0" fillId="0" borderId="0" xfId="0"/>
    <xf numFmtId="0" fontId="4" fillId="11" borderId="0" xfId="0" applyFont="1" applyFill="1" applyAlignment="1">
      <alignment horizontal="center"/>
    </xf>
    <xf numFmtId="0" fontId="4" fillId="12" borderId="0" xfId="0" applyFont="1" applyFill="1"/>
    <xf numFmtId="0" fontId="5" fillId="11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5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right"/>
    </xf>
    <xf numFmtId="0" fontId="5" fillId="12" borderId="0" xfId="0" applyFont="1" applyFill="1" applyBorder="1" applyAlignment="1"/>
    <xf numFmtId="0" fontId="5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Border="1"/>
    <xf numFmtId="0" fontId="8" fillId="12" borderId="0" xfId="0" applyFont="1" applyFill="1" applyBorder="1"/>
    <xf numFmtId="0" fontId="5" fillId="12" borderId="2" xfId="0" applyFont="1" applyFill="1" applyBorder="1" applyAlignment="1"/>
    <xf numFmtId="0" fontId="5" fillId="12" borderId="2" xfId="0" applyNumberFormat="1" applyFont="1" applyFill="1" applyBorder="1" applyAlignment="1" applyProtection="1">
      <protection locked="0"/>
    </xf>
    <xf numFmtId="0" fontId="4" fillId="12" borderId="2" xfId="0" applyFont="1" applyFill="1" applyBorder="1"/>
    <xf numFmtId="0" fontId="8" fillId="12" borderId="2" xfId="0" applyFont="1" applyFill="1" applyBorder="1"/>
    <xf numFmtId="0" fontId="9" fillId="0" borderId="0" xfId="0" applyFont="1" applyBorder="1" applyAlignment="1">
      <alignment horizontal="center"/>
    </xf>
    <xf numFmtId="0" fontId="10" fillId="12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12" borderId="0" xfId="0" applyFont="1" applyFill="1" applyBorder="1"/>
    <xf numFmtId="0" fontId="12" fillId="12" borderId="0" xfId="0" applyFont="1" applyFill="1" applyBorder="1"/>
    <xf numFmtId="49" fontId="5" fillId="11" borderId="3" xfId="0" applyNumberFormat="1" applyFont="1" applyFill="1" applyBorder="1" applyAlignment="1">
      <alignment horizontal="left" vertical="center"/>
    </xf>
    <xf numFmtId="49" fontId="5" fillId="11" borderId="3" xfId="0" applyNumberFormat="1" applyFont="1" applyFill="1" applyBorder="1" applyAlignment="1">
      <alignment horizontal="center" vertical="center"/>
    </xf>
    <xf numFmtId="49" fontId="5" fillId="12" borderId="4" xfId="0" applyNumberFormat="1" applyFont="1" applyFill="1" applyBorder="1" applyAlignment="1">
      <alignment horizontal="left"/>
    </xf>
    <xf numFmtId="164" fontId="7" fillId="12" borderId="4" xfId="0" applyNumberFormat="1" applyFont="1" applyFill="1" applyBorder="1"/>
    <xf numFmtId="49" fontId="5" fillId="12" borderId="5" xfId="0" applyNumberFormat="1" applyFont="1" applyFill="1" applyBorder="1" applyAlignment="1">
      <alignment horizontal="left"/>
    </xf>
    <xf numFmtId="164" fontId="7" fillId="12" borderId="5" xfId="0" applyNumberFormat="1" applyFont="1" applyFill="1" applyBorder="1"/>
    <xf numFmtId="49" fontId="5" fillId="12" borderId="6" xfId="0" applyNumberFormat="1" applyFont="1" applyFill="1" applyBorder="1" applyAlignment="1">
      <alignment horizontal="left"/>
    </xf>
    <xf numFmtId="164" fontId="7" fillId="12" borderId="6" xfId="0" applyNumberFormat="1" applyFont="1" applyFill="1" applyBorder="1"/>
    <xf numFmtId="0" fontId="14" fillId="12" borderId="0" xfId="0" applyFont="1" applyFill="1" applyBorder="1"/>
    <xf numFmtId="164" fontId="4" fillId="12" borderId="5" xfId="0" applyNumberFormat="1" applyFont="1" applyFill="1" applyBorder="1"/>
    <xf numFmtId="164" fontId="4" fillId="12" borderId="6" xfId="0" applyNumberFormat="1" applyFont="1" applyFill="1" applyBorder="1"/>
    <xf numFmtId="49" fontId="5" fillId="12" borderId="0" xfId="0" applyNumberFormat="1" applyFont="1" applyFill="1" applyBorder="1" applyAlignment="1">
      <alignment horizontal="center" vertical="center"/>
    </xf>
    <xf numFmtId="0" fontId="12" fillId="12" borderId="0" xfId="0" applyFont="1" applyFill="1"/>
    <xf numFmtId="49" fontId="5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/>
    <xf numFmtId="49" fontId="5" fillId="11" borderId="3" xfId="0" applyNumberFormat="1" applyFont="1" applyFill="1" applyBorder="1" applyAlignment="1">
      <alignment horizontal="center" vertical="center" wrapText="1"/>
    </xf>
    <xf numFmtId="49" fontId="5" fillId="12" borderId="7" xfId="0" applyNumberFormat="1" applyFont="1" applyFill="1" applyBorder="1" applyAlignment="1">
      <alignment horizontal="left"/>
    </xf>
    <xf numFmtId="164" fontId="7" fillId="12" borderId="8" xfId="0" applyNumberFormat="1" applyFont="1" applyFill="1" applyBorder="1"/>
    <xf numFmtId="49" fontId="5" fillId="12" borderId="9" xfId="0" applyNumberFormat="1" applyFont="1" applyFill="1" applyBorder="1" applyAlignment="1">
      <alignment horizontal="left"/>
    </xf>
    <xf numFmtId="164" fontId="7" fillId="12" borderId="2" xfId="0" applyNumberFormat="1" applyFont="1" applyFill="1" applyBorder="1"/>
    <xf numFmtId="164" fontId="7" fillId="12" borderId="10" xfId="0" applyNumberFormat="1" applyFont="1" applyFill="1" applyBorder="1"/>
    <xf numFmtId="164" fontId="5" fillId="11" borderId="11" xfId="0" applyNumberFormat="1" applyFont="1" applyFill="1" applyBorder="1"/>
    <xf numFmtId="164" fontId="5" fillId="11" borderId="12" xfId="0" applyNumberFormat="1" applyFont="1" applyFill="1" applyBorder="1"/>
    <xf numFmtId="164" fontId="5" fillId="11" borderId="13" xfId="0" applyNumberFormat="1" applyFont="1" applyFill="1" applyBorder="1"/>
    <xf numFmtId="164" fontId="5" fillId="12" borderId="0" xfId="0" applyNumberFormat="1" applyFont="1" applyFill="1" applyBorder="1"/>
    <xf numFmtId="49" fontId="5" fillId="11" borderId="11" xfId="0" applyNumberFormat="1" applyFont="1" applyFill="1" applyBorder="1" applyAlignment="1">
      <alignment horizontal="center" vertical="center"/>
    </xf>
    <xf numFmtId="49" fontId="5" fillId="11" borderId="13" xfId="0" applyNumberFormat="1" applyFont="1" applyFill="1" applyBorder="1" applyAlignment="1">
      <alignment horizontal="center" vertical="center"/>
    </xf>
    <xf numFmtId="49" fontId="8" fillId="12" borderId="4" xfId="0" applyNumberFormat="1" applyFont="1" applyFill="1" applyBorder="1" applyAlignment="1">
      <alignment horizontal="left" vertical="center"/>
    </xf>
    <xf numFmtId="164" fontId="7" fillId="12" borderId="3" xfId="0" applyNumberFormat="1" applyFont="1" applyFill="1" applyBorder="1"/>
    <xf numFmtId="49" fontId="5" fillId="12" borderId="4" xfId="0" applyNumberFormat="1" applyFont="1" applyFill="1" applyBorder="1" applyAlignment="1">
      <alignment horizontal="center" vertical="center"/>
    </xf>
    <xf numFmtId="4" fontId="8" fillId="12" borderId="4" xfId="0" applyNumberFormat="1" applyFont="1" applyFill="1" applyBorder="1" applyAlignment="1">
      <alignment horizontal="right" vertical="center"/>
    </xf>
    <xf numFmtId="165" fontId="12" fillId="12" borderId="4" xfId="0" applyNumberFormat="1" applyFont="1" applyFill="1" applyBorder="1"/>
    <xf numFmtId="164" fontId="12" fillId="12" borderId="4" xfId="0" applyNumberFormat="1" applyFont="1" applyFill="1" applyBorder="1"/>
    <xf numFmtId="164" fontId="4" fillId="12" borderId="3" xfId="0" applyNumberFormat="1" applyFont="1" applyFill="1" applyBorder="1"/>
    <xf numFmtId="49" fontId="8" fillId="12" borderId="3" xfId="0" applyNumberFormat="1" applyFont="1" applyFill="1" applyBorder="1" applyAlignment="1">
      <alignment horizontal="left"/>
    </xf>
    <xf numFmtId="49" fontId="5" fillId="12" borderId="3" xfId="0" applyNumberFormat="1" applyFont="1" applyFill="1" applyBorder="1" applyAlignment="1">
      <alignment horizontal="left"/>
    </xf>
    <xf numFmtId="165" fontId="12" fillId="12" borderId="3" xfId="0" applyNumberFormat="1" applyFont="1" applyFill="1" applyBorder="1"/>
    <xf numFmtId="166" fontId="4" fillId="12" borderId="0" xfId="0" applyNumberFormat="1" applyFont="1" applyFill="1"/>
    <xf numFmtId="164" fontId="15" fillId="12" borderId="3" xfId="0" applyNumberFormat="1" applyFont="1" applyFill="1" applyBorder="1"/>
    <xf numFmtId="0" fontId="4" fillId="12" borderId="6" xfId="0" applyFont="1" applyFill="1" applyBorder="1"/>
    <xf numFmtId="43" fontId="5" fillId="11" borderId="3" xfId="1" applyFont="1" applyFill="1" applyBorder="1" applyAlignment="1">
      <alignment horizontal="right" vertical="center"/>
    </xf>
    <xf numFmtId="0" fontId="4" fillId="11" borderId="3" xfId="0" applyFont="1" applyFill="1" applyBorder="1"/>
    <xf numFmtId="0" fontId="0" fillId="0" borderId="6" xfId="0" applyBorder="1"/>
    <xf numFmtId="0" fontId="12" fillId="11" borderId="4" xfId="2" applyFont="1" applyFill="1" applyBorder="1" applyAlignment="1">
      <alignment horizontal="left" vertical="center" wrapText="1"/>
    </xf>
    <xf numFmtId="4" fontId="12" fillId="11" borderId="4" xfId="3" applyNumberFormat="1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" fontId="4" fillId="0" borderId="4" xfId="0" applyNumberFormat="1" applyFont="1" applyBorder="1" applyAlignment="1"/>
    <xf numFmtId="0" fontId="4" fillId="0" borderId="7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4" fontId="4" fillId="0" borderId="5" xfId="3" applyNumberFormat="1" applyFont="1" applyBorder="1" applyAlignment="1"/>
    <xf numFmtId="0" fontId="4" fillId="12" borderId="7" xfId="0" applyFont="1" applyFill="1" applyBorder="1"/>
    <xf numFmtId="0" fontId="4" fillId="12" borderId="5" xfId="0" applyFont="1" applyFill="1" applyBorder="1"/>
    <xf numFmtId="0" fontId="4" fillId="12" borderId="9" xfId="0" applyFont="1" applyFill="1" applyBorder="1"/>
    <xf numFmtId="43" fontId="5" fillId="11" borderId="6" xfId="1" applyFont="1" applyFill="1" applyBorder="1" applyAlignment="1">
      <alignment horizontal="right" vertical="center"/>
    </xf>
    <xf numFmtId="49" fontId="5" fillId="12" borderId="15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wrapText="1"/>
    </xf>
    <xf numFmtId="4" fontId="4" fillId="0" borderId="16" xfId="3" applyNumberFormat="1" applyFont="1" applyFill="1" applyBorder="1" applyAlignment="1">
      <alignment wrapText="1"/>
    </xf>
    <xf numFmtId="4" fontId="4" fillId="0" borderId="4" xfId="3" applyNumberFormat="1" applyFont="1" applyFill="1" applyBorder="1" applyAlignment="1">
      <alignment wrapText="1"/>
    </xf>
    <xf numFmtId="49" fontId="4" fillId="0" borderId="7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4" fontId="4" fillId="0" borderId="0" xfId="3" applyNumberFormat="1" applyFont="1" applyFill="1" applyBorder="1" applyAlignment="1">
      <alignment wrapText="1"/>
    </xf>
    <xf numFmtId="4" fontId="4" fillId="0" borderId="5" xfId="3" applyNumberFormat="1" applyFont="1" applyFill="1" applyBorder="1" applyAlignment="1">
      <alignment wrapText="1"/>
    </xf>
    <xf numFmtId="49" fontId="4" fillId="0" borderId="9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" fontId="4" fillId="0" borderId="2" xfId="3" applyNumberFormat="1" applyFont="1" applyFill="1" applyBorder="1" applyAlignment="1">
      <alignment wrapText="1"/>
    </xf>
    <xf numFmtId="4" fontId="4" fillId="0" borderId="6" xfId="3" applyNumberFormat="1" applyFont="1" applyFill="1" applyBorder="1" applyAlignment="1">
      <alignment wrapText="1"/>
    </xf>
    <xf numFmtId="0" fontId="4" fillId="11" borderId="11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49" fontId="5" fillId="11" borderId="4" xfId="0" applyNumberFormat="1" applyFont="1" applyFill="1" applyBorder="1" applyAlignment="1">
      <alignment horizontal="center" vertical="center"/>
    </xf>
    <xf numFmtId="164" fontId="5" fillId="12" borderId="6" xfId="0" applyNumberFormat="1" applyFont="1" applyFill="1" applyBorder="1"/>
    <xf numFmtId="0" fontId="12" fillId="11" borderId="3" xfId="2" applyFont="1" applyFill="1" applyBorder="1" applyAlignment="1">
      <alignment horizontal="left" vertical="center" wrapText="1"/>
    </xf>
    <xf numFmtId="4" fontId="12" fillId="11" borderId="3" xfId="3" applyNumberFormat="1" applyFont="1" applyFill="1" applyBorder="1" applyAlignment="1">
      <alignment horizontal="center" vertical="center" wrapText="1"/>
    </xf>
    <xf numFmtId="164" fontId="0" fillId="12" borderId="0" xfId="0" applyNumberFormat="1" applyFill="1" applyBorder="1"/>
    <xf numFmtId="49" fontId="8" fillId="12" borderId="3" xfId="0" applyNumberFormat="1" applyFont="1" applyFill="1" applyBorder="1" applyAlignment="1">
      <alignment horizontal="left" vertical="center"/>
    </xf>
    <xf numFmtId="43" fontId="8" fillId="12" borderId="3" xfId="1" applyFont="1" applyFill="1" applyBorder="1" applyAlignment="1">
      <alignment horizontal="right" vertical="center"/>
    </xf>
    <xf numFmtId="49" fontId="5" fillId="12" borderId="3" xfId="0" applyNumberFormat="1" applyFont="1" applyFill="1" applyBorder="1" applyAlignment="1">
      <alignment horizontal="center" vertical="center"/>
    </xf>
    <xf numFmtId="49" fontId="5" fillId="12" borderId="13" xfId="0" applyNumberFormat="1" applyFont="1" applyFill="1" applyBorder="1" applyAlignment="1">
      <alignment horizontal="center" vertical="center"/>
    </xf>
    <xf numFmtId="49" fontId="5" fillId="12" borderId="3" xfId="0" applyNumberFormat="1" applyFont="1" applyFill="1" applyBorder="1" applyAlignment="1">
      <alignment horizontal="left" vertical="center"/>
    </xf>
    <xf numFmtId="43" fontId="5" fillId="12" borderId="3" xfId="1" applyFont="1" applyFill="1" applyBorder="1" applyAlignment="1">
      <alignment horizontal="right" vertical="center"/>
    </xf>
    <xf numFmtId="43" fontId="4" fillId="12" borderId="0" xfId="0" applyNumberFormat="1" applyFont="1" applyFill="1"/>
    <xf numFmtId="49" fontId="8" fillId="12" borderId="3" xfId="0" applyNumberFormat="1" applyFont="1" applyFill="1" applyBorder="1" applyAlignment="1">
      <alignment horizontal="left" wrapText="1"/>
    </xf>
    <xf numFmtId="0" fontId="12" fillId="12" borderId="3" xfId="0" applyFont="1" applyFill="1" applyBorder="1"/>
    <xf numFmtId="43" fontId="12" fillId="11" borderId="3" xfId="0" applyNumberFormat="1" applyFont="1" applyFill="1" applyBorder="1"/>
    <xf numFmtId="164" fontId="4" fillId="12" borderId="17" xfId="0" applyNumberFormat="1" applyFont="1" applyFill="1" applyBorder="1"/>
    <xf numFmtId="164" fontId="4" fillId="12" borderId="4" xfId="0" applyNumberFormat="1" applyFont="1" applyFill="1" applyBorder="1"/>
    <xf numFmtId="164" fontId="4" fillId="12" borderId="8" xfId="0" applyNumberFormat="1" applyFont="1" applyFill="1" applyBorder="1"/>
    <xf numFmtId="164" fontId="12" fillId="12" borderId="3" xfId="0" applyNumberFormat="1" applyFont="1" applyFill="1" applyBorder="1"/>
    <xf numFmtId="0" fontId="4" fillId="12" borderId="3" xfId="0" applyFont="1" applyFill="1" applyBorder="1"/>
    <xf numFmtId="0" fontId="12" fillId="11" borderId="4" xfId="2" applyFont="1" applyFill="1" applyBorder="1" applyAlignment="1">
      <alignment horizontal="center" vertical="center" wrapText="1"/>
    </xf>
    <xf numFmtId="0" fontId="12" fillId="12" borderId="4" xfId="2" applyFont="1" applyFill="1" applyBorder="1" applyAlignment="1">
      <alignment horizontal="center" vertical="center" wrapText="1"/>
    </xf>
    <xf numFmtId="4" fontId="12" fillId="12" borderId="17" xfId="3" applyNumberFormat="1" applyFont="1" applyFill="1" applyBorder="1" applyAlignment="1">
      <alignment horizontal="center" vertical="center" wrapText="1"/>
    </xf>
    <xf numFmtId="164" fontId="15" fillId="11" borderId="3" xfId="0" applyNumberFormat="1" applyFont="1" applyFill="1" applyBorder="1"/>
    <xf numFmtId="49" fontId="5" fillId="11" borderId="12" xfId="0" applyNumberFormat="1" applyFont="1" applyFill="1" applyBorder="1" applyAlignment="1">
      <alignment vertical="center"/>
    </xf>
    <xf numFmtId="49" fontId="5" fillId="11" borderId="13" xfId="0" applyNumberFormat="1" applyFont="1" applyFill="1" applyBorder="1" applyAlignment="1">
      <alignment vertical="center"/>
    </xf>
    <xf numFmtId="0" fontId="7" fillId="12" borderId="0" xfId="0" applyFont="1" applyFill="1"/>
    <xf numFmtId="0" fontId="12" fillId="11" borderId="3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4" fillId="0" borderId="0" xfId="0" applyFont="1" applyFill="1"/>
    <xf numFmtId="164" fontId="7" fillId="11" borderId="3" xfId="0" applyNumberFormat="1" applyFont="1" applyFill="1" applyBorder="1"/>
    <xf numFmtId="49" fontId="5" fillId="11" borderId="3" xfId="0" applyNumberFormat="1" applyFont="1" applyFill="1" applyBorder="1" applyAlignment="1">
      <alignment vertical="center"/>
    </xf>
    <xf numFmtId="164" fontId="2" fillId="11" borderId="3" xfId="0" applyNumberFormat="1" applyFont="1" applyFill="1" applyBorder="1"/>
    <xf numFmtId="49" fontId="17" fillId="0" borderId="3" xfId="0" applyNumberFormat="1" applyFont="1" applyFill="1" applyBorder="1" applyAlignment="1">
      <alignment horizontal="left"/>
    </xf>
    <xf numFmtId="164" fontId="0" fillId="0" borderId="3" xfId="0" applyNumberFormat="1" applyFont="1" applyFill="1" applyBorder="1"/>
    <xf numFmtId="0" fontId="6" fillId="0" borderId="0" xfId="0" applyFont="1" applyAlignment="1">
      <alignment horizontal="center" wrapText="1"/>
    </xf>
    <xf numFmtId="0" fontId="4" fillId="0" borderId="0" xfId="0" applyFont="1"/>
    <xf numFmtId="0" fontId="18" fillId="11" borderId="15" xfId="0" applyFont="1" applyFill="1" applyBorder="1" applyAlignment="1">
      <alignment horizontal="center" vertical="center" wrapText="1"/>
    </xf>
    <xf numFmtId="0" fontId="18" fillId="11" borderId="16" xfId="0" applyFont="1" applyFill="1" applyBorder="1" applyAlignment="1">
      <alignment horizontal="center" vertical="center" wrapText="1"/>
    </xf>
    <xf numFmtId="0" fontId="18" fillId="11" borderId="17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 horizontal="center" vertical="center"/>
    </xf>
    <xf numFmtId="4" fontId="4" fillId="12" borderId="0" xfId="0" applyNumberFormat="1" applyFont="1" applyFill="1" applyBorder="1"/>
    <xf numFmtId="0" fontId="18" fillId="11" borderId="9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vertical="center"/>
    </xf>
    <xf numFmtId="0" fontId="18" fillId="11" borderId="13" xfId="0" applyFont="1" applyFill="1" applyBorder="1" applyAlignment="1">
      <alignment vertical="center"/>
    </xf>
    <xf numFmtId="4" fontId="19" fillId="0" borderId="3" xfId="0" applyNumberFormat="1" applyFont="1" applyFill="1" applyBorder="1" applyAlignment="1">
      <alignment horizontal="right"/>
    </xf>
    <xf numFmtId="0" fontId="4" fillId="12" borderId="0" xfId="0" applyFont="1" applyFill="1" applyBorder="1"/>
    <xf numFmtId="0" fontId="18" fillId="0" borderId="3" xfId="0" applyFont="1" applyBorder="1" applyAlignment="1">
      <alignment vertical="center" wrapText="1"/>
    </xf>
    <xf numFmtId="0" fontId="4" fillId="0" borderId="3" xfId="0" applyFont="1" applyBorder="1"/>
    <xf numFmtId="43" fontId="20" fillId="0" borderId="3" xfId="1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/>
    </xf>
    <xf numFmtId="0" fontId="20" fillId="12" borderId="0" xfId="0" applyFont="1" applyFill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4" fontId="22" fillId="0" borderId="3" xfId="0" applyNumberFormat="1" applyFont="1" applyFill="1" applyBorder="1" applyAlignment="1">
      <alignment horizontal="right" vertical="center"/>
    </xf>
    <xf numFmtId="0" fontId="20" fillId="12" borderId="0" xfId="0" applyFont="1" applyFill="1" applyAlignment="1">
      <alignment horizontal="center" vertical="center"/>
    </xf>
    <xf numFmtId="43" fontId="4" fillId="12" borderId="0" xfId="1" applyFont="1" applyFill="1" applyBorder="1"/>
    <xf numFmtId="0" fontId="18" fillId="11" borderId="3" xfId="0" applyFont="1" applyFill="1" applyBorder="1" applyAlignment="1">
      <alignment vertical="center"/>
    </xf>
    <xf numFmtId="43" fontId="18" fillId="11" borderId="3" xfId="1" applyFont="1" applyFill="1" applyBorder="1" applyAlignment="1">
      <alignment horizontal="center" vertical="center"/>
    </xf>
    <xf numFmtId="43" fontId="4" fillId="12" borderId="0" xfId="0" applyNumberFormat="1" applyFont="1" applyFill="1" applyBorder="1"/>
    <xf numFmtId="4" fontId="19" fillId="0" borderId="3" xfId="0" applyNumberFormat="1" applyFont="1" applyBorder="1"/>
    <xf numFmtId="0" fontId="18" fillId="0" borderId="3" xfId="0" applyFont="1" applyBorder="1" applyAlignment="1">
      <alignment vertical="center"/>
    </xf>
    <xf numFmtId="43" fontId="18" fillId="0" borderId="3" xfId="1" applyFont="1" applyBorder="1" applyAlignment="1">
      <alignment horizontal="center" vertical="center"/>
    </xf>
    <xf numFmtId="4" fontId="23" fillId="0" borderId="3" xfId="0" applyNumberFormat="1" applyFont="1" applyBorder="1"/>
    <xf numFmtId="0" fontId="4" fillId="12" borderId="0" xfId="0" applyFont="1" applyFill="1" applyAlignment="1">
      <alignment vertical="center" wrapText="1"/>
    </xf>
    <xf numFmtId="4" fontId="21" fillId="0" borderId="3" xfId="0" applyNumberFormat="1" applyFont="1" applyBorder="1" applyAlignment="1">
      <alignment horizontal="center" vertical="center"/>
    </xf>
    <xf numFmtId="4" fontId="4" fillId="12" borderId="0" xfId="0" applyNumberFormat="1" applyFont="1" applyFill="1"/>
    <xf numFmtId="4" fontId="24" fillId="0" borderId="0" xfId="0" applyNumberFormat="1" applyFont="1"/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167" fontId="4" fillId="12" borderId="0" xfId="0" applyNumberFormat="1" applyFont="1" applyFill="1" applyBorder="1"/>
    <xf numFmtId="0" fontId="18" fillId="11" borderId="3" xfId="0" applyFont="1" applyFill="1" applyBorder="1" applyAlignment="1">
      <alignment vertical="center"/>
    </xf>
    <xf numFmtId="43" fontId="4" fillId="12" borderId="0" xfId="1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165" fontId="7" fillId="12" borderId="17" xfId="0" applyNumberFormat="1" applyFont="1" applyFill="1" applyBorder="1"/>
    <xf numFmtId="164" fontId="7" fillId="12" borderId="17" xfId="0" applyNumberFormat="1" applyFont="1" applyFill="1" applyBorder="1"/>
    <xf numFmtId="165" fontId="7" fillId="12" borderId="8" xfId="0" applyNumberFormat="1" applyFont="1" applyFill="1" applyBorder="1"/>
    <xf numFmtId="165" fontId="5" fillId="12" borderId="10" xfId="0" applyNumberFormat="1" applyFont="1" applyFill="1" applyBorder="1"/>
    <xf numFmtId="164" fontId="5" fillId="12" borderId="10" xfId="0" applyNumberFormat="1" applyFont="1" applyFill="1" applyBorder="1"/>
    <xf numFmtId="0" fontId="23" fillId="12" borderId="0" xfId="0" applyFont="1" applyFill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</cellXfs>
  <cellStyles count="261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3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0" xfId="38"/>
    <cellStyle name="Millares 2 21" xfId="39"/>
    <cellStyle name="Millares 2 22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Moneda 2 4" xfId="71"/>
    <cellStyle name="Moneda 2 5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2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31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2" xfId="182"/>
    <cellStyle name="Normal 3 3" xfId="183"/>
    <cellStyle name="Normal 3 4" xfId="184"/>
    <cellStyle name="Normal 3 5" xfId="185"/>
    <cellStyle name="Normal 3 6" xfId="186"/>
    <cellStyle name="Normal 3 7" xfId="187"/>
    <cellStyle name="Normal 3 8" xfId="188"/>
    <cellStyle name="Normal 3 9" xfId="189"/>
    <cellStyle name="Normal 4" xfId="190"/>
    <cellStyle name="Normal 4 2" xfId="191"/>
    <cellStyle name="Normal 4 2 2" xfId="192"/>
    <cellStyle name="Normal 4 3" xfId="193"/>
    <cellStyle name="Normal 4 4" xfId="194"/>
    <cellStyle name="Normal 4 5" xfId="195"/>
    <cellStyle name="Normal 5" xfId="196"/>
    <cellStyle name="Normal 5 10" xfId="197"/>
    <cellStyle name="Normal 5 11" xfId="198"/>
    <cellStyle name="Normal 5 12" xfId="199"/>
    <cellStyle name="Normal 5 13" xfId="200"/>
    <cellStyle name="Normal 5 14" xfId="201"/>
    <cellStyle name="Normal 5 15" xfId="202"/>
    <cellStyle name="Normal 5 16" xfId="203"/>
    <cellStyle name="Normal 5 17" xfId="204"/>
    <cellStyle name="Normal 5 2" xfId="205"/>
    <cellStyle name="Normal 5 2 2" xfId="206"/>
    <cellStyle name="Normal 5 3" xfId="207"/>
    <cellStyle name="Normal 5 3 2" xfId="208"/>
    <cellStyle name="Normal 5 4" xfId="209"/>
    <cellStyle name="Normal 5 4 2" xfId="210"/>
    <cellStyle name="Normal 5 5" xfId="211"/>
    <cellStyle name="Normal 5 5 2" xfId="212"/>
    <cellStyle name="Normal 5 6" xfId="213"/>
    <cellStyle name="Normal 5 7" xfId="214"/>
    <cellStyle name="Normal 5 7 2" xfId="215"/>
    <cellStyle name="Normal 5 8" xfId="216"/>
    <cellStyle name="Normal 5 9" xfId="217"/>
    <cellStyle name="Normal 56" xfId="218"/>
    <cellStyle name="Normal 6" xfId="219"/>
    <cellStyle name="Normal 6 2" xfId="220"/>
    <cellStyle name="Normal 6 3" xfId="221"/>
    <cellStyle name="Normal 7" xfId="222"/>
    <cellStyle name="Normal 7 10" xfId="223"/>
    <cellStyle name="Normal 7 11" xfId="224"/>
    <cellStyle name="Normal 7 12" xfId="225"/>
    <cellStyle name="Normal 7 13" xfId="226"/>
    <cellStyle name="Normal 7 14" xfId="227"/>
    <cellStyle name="Normal 7 15" xfId="228"/>
    <cellStyle name="Normal 7 16" xfId="229"/>
    <cellStyle name="Normal 7 17" xfId="230"/>
    <cellStyle name="Normal 7 18" xfId="231"/>
    <cellStyle name="Normal 7 2" xfId="232"/>
    <cellStyle name="Normal 7 3" xfId="233"/>
    <cellStyle name="Normal 7 4" xfId="234"/>
    <cellStyle name="Normal 7 5" xfId="235"/>
    <cellStyle name="Normal 7 6" xfId="236"/>
    <cellStyle name="Normal 7 7" xfId="237"/>
    <cellStyle name="Normal 7 8" xfId="238"/>
    <cellStyle name="Normal 7 9" xfId="239"/>
    <cellStyle name="Normal 8" xfId="240"/>
    <cellStyle name="Normal 9" xfId="241"/>
    <cellStyle name="Normal 9 2" xfId="242"/>
    <cellStyle name="Normal 9 3" xfId="243"/>
    <cellStyle name="Notas 2" xfId="244"/>
    <cellStyle name="Porcentaje 2" xfId="245"/>
    <cellStyle name="Porcentual 2" xfId="246"/>
    <cellStyle name="Porcentual 2 2" xfId="247"/>
    <cellStyle name="Total 10" xfId="248"/>
    <cellStyle name="Total 11" xfId="249"/>
    <cellStyle name="Total 12" xfId="250"/>
    <cellStyle name="Total 13" xfId="251"/>
    <cellStyle name="Total 14" xfId="252"/>
    <cellStyle name="Total 2" xfId="253"/>
    <cellStyle name="Total 3" xfId="254"/>
    <cellStyle name="Total 4" xfId="255"/>
    <cellStyle name="Total 5" xfId="256"/>
    <cellStyle name="Total 6" xfId="257"/>
    <cellStyle name="Total 7" xfId="258"/>
    <cellStyle name="Total 8" xfId="259"/>
    <cellStyle name="Total 9" xfId="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544</xdr:row>
      <xdr:rowOff>56029</xdr:rowOff>
    </xdr:from>
    <xdr:ext cx="1750287" cy="468013"/>
    <xdr:sp macro="" textlink="">
      <xdr:nvSpPr>
        <xdr:cNvPr id="2" name="2 Rectángulo"/>
        <xdr:cNvSpPr/>
      </xdr:nvSpPr>
      <xdr:spPr>
        <a:xfrm>
          <a:off x="5448300" y="91134079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570"/>
  <sheetViews>
    <sheetView showGridLines="0" tabSelected="1" topLeftCell="A516" zoomScale="85" zoomScaleNormal="85" workbookViewId="0">
      <selection activeCell="G506" sqref="G506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9" style="2" customWidth="1"/>
    <col min="8" max="8" width="14.28515625" style="2" bestFit="1" customWidth="1"/>
    <col min="9" max="9" width="16.28515625" style="2" customWidth="1"/>
    <col min="10" max="10" width="17" style="2" customWidth="1"/>
    <col min="11" max="11" width="13" style="2" customWidth="1"/>
    <col min="12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</row>
    <row r="7" spans="1:12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ht="1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B10" s="17"/>
      <c r="C10" s="8"/>
      <c r="D10" s="9"/>
      <c r="E10" s="10"/>
      <c r="F10" s="11"/>
    </row>
    <row r="11" spans="1:12">
      <c r="B11" s="18" t="s">
        <v>5</v>
      </c>
      <c r="C11" s="19"/>
      <c r="D11" s="6"/>
      <c r="E11" s="6"/>
      <c r="F11" s="6"/>
    </row>
    <row r="12" spans="1:12">
      <c r="B12" s="20"/>
      <c r="C12" s="5"/>
      <c r="D12" s="6"/>
      <c r="E12" s="6"/>
      <c r="F12" s="6"/>
    </row>
    <row r="13" spans="1:12">
      <c r="B13" s="21" t="s">
        <v>6</v>
      </c>
      <c r="C13" s="5"/>
      <c r="D13" s="6"/>
      <c r="E13" s="6"/>
      <c r="F13" s="6"/>
    </row>
    <row r="14" spans="1:12">
      <c r="C14" s="5"/>
    </row>
    <row r="15" spans="1:12">
      <c r="B15" s="22" t="s">
        <v>7</v>
      </c>
      <c r="C15" s="10"/>
      <c r="D15" s="10"/>
      <c r="E15" s="10"/>
    </row>
    <row r="16" spans="1:12">
      <c r="B16" s="23"/>
      <c r="C16" s="10"/>
      <c r="D16" s="10"/>
      <c r="E16" s="10"/>
    </row>
    <row r="17" spans="2:5" ht="20.25" customHeight="1">
      <c r="B17" s="24" t="s">
        <v>8</v>
      </c>
      <c r="C17" s="25" t="s">
        <v>9</v>
      </c>
      <c r="D17" s="25" t="s">
        <v>10</v>
      </c>
      <c r="E17" s="25" t="s">
        <v>11</v>
      </c>
    </row>
    <row r="18" spans="2:5">
      <c r="B18" s="26" t="s">
        <v>12</v>
      </c>
      <c r="C18" s="27"/>
      <c r="D18" s="27">
        <v>0</v>
      </c>
      <c r="E18" s="27">
        <v>0</v>
      </c>
    </row>
    <row r="19" spans="2:5">
      <c r="B19" s="28"/>
      <c r="C19" s="29"/>
      <c r="D19" s="29">
        <v>0</v>
      </c>
      <c r="E19" s="29">
        <v>0</v>
      </c>
    </row>
    <row r="20" spans="2:5">
      <c r="B20" s="28" t="s">
        <v>13</v>
      </c>
      <c r="C20" s="29"/>
      <c r="D20" s="29">
        <v>0</v>
      </c>
      <c r="E20" s="29">
        <v>0</v>
      </c>
    </row>
    <row r="21" spans="2:5">
      <c r="B21" s="28"/>
      <c r="C21" s="29"/>
      <c r="D21" s="29">
        <v>0</v>
      </c>
      <c r="E21" s="29">
        <v>0</v>
      </c>
    </row>
    <row r="22" spans="2:5">
      <c r="B22" s="30" t="s">
        <v>14</v>
      </c>
      <c r="C22" s="31"/>
      <c r="D22" s="31">
        <v>0</v>
      </c>
      <c r="E22" s="31">
        <v>0</v>
      </c>
    </row>
    <row r="23" spans="2:5">
      <c r="B23" s="23"/>
      <c r="C23" s="25">
        <f>SUM(C18:C22)</f>
        <v>0</v>
      </c>
      <c r="D23" s="25"/>
      <c r="E23" s="25">
        <f t="shared" ref="E23" si="0">SUM(E18:E22)</f>
        <v>0</v>
      </c>
    </row>
    <row r="24" spans="2:5">
      <c r="B24" s="23"/>
      <c r="C24" s="10"/>
      <c r="D24" s="10"/>
      <c r="E24" s="10"/>
    </row>
    <row r="25" spans="2:5">
      <c r="B25" s="23"/>
      <c r="C25" s="10"/>
      <c r="D25" s="10"/>
      <c r="E25" s="10"/>
    </row>
    <row r="26" spans="2:5">
      <c r="B26" s="23"/>
      <c r="C26" s="10"/>
      <c r="D26" s="10"/>
      <c r="E26" s="10"/>
    </row>
    <row r="27" spans="2:5">
      <c r="B27" s="22" t="s">
        <v>15</v>
      </c>
      <c r="C27" s="32"/>
      <c r="D27" s="10"/>
      <c r="E27" s="10"/>
    </row>
    <row r="29" spans="2:5" ht="18.75" customHeight="1">
      <c r="B29" s="24" t="s">
        <v>16</v>
      </c>
      <c r="C29" s="25" t="s">
        <v>9</v>
      </c>
      <c r="D29" s="25" t="s">
        <v>17</v>
      </c>
      <c r="E29" s="25" t="s">
        <v>18</v>
      </c>
    </row>
    <row r="30" spans="2:5">
      <c r="B30" s="28" t="s">
        <v>19</v>
      </c>
      <c r="C30" s="33">
        <v>74999.039999999994</v>
      </c>
      <c r="D30" s="33">
        <v>74999.039999999994</v>
      </c>
      <c r="E30" s="33">
        <v>1600835.88</v>
      </c>
    </row>
    <row r="31" spans="2:5">
      <c r="B31" s="28"/>
      <c r="C31" s="33"/>
      <c r="D31" s="33"/>
      <c r="E31" s="33"/>
    </row>
    <row r="32" spans="2:5" ht="14.25" customHeight="1">
      <c r="B32" s="28" t="s">
        <v>20</v>
      </c>
      <c r="C32" s="33"/>
      <c r="D32" s="33"/>
      <c r="E32" s="33"/>
    </row>
    <row r="33" spans="2:6" ht="14.25" customHeight="1">
      <c r="B33" s="28"/>
      <c r="C33" s="33"/>
      <c r="D33" s="33"/>
      <c r="E33" s="33"/>
    </row>
    <row r="34" spans="2:6" ht="14.25" customHeight="1">
      <c r="B34" s="30"/>
      <c r="C34" s="34"/>
      <c r="D34" s="34"/>
      <c r="E34" s="34"/>
    </row>
    <row r="35" spans="2:6" ht="14.25" customHeight="1">
      <c r="C35" s="25">
        <f>SUM(C30:C34)</f>
        <v>74999.039999999994</v>
      </c>
      <c r="D35" s="25">
        <f t="shared" ref="D35:E35" si="1">SUM(D30:D34)</f>
        <v>74999.039999999994</v>
      </c>
      <c r="E35" s="25">
        <f t="shared" si="1"/>
        <v>1600835.88</v>
      </c>
    </row>
    <row r="36" spans="2:6" ht="14.25" customHeight="1">
      <c r="C36" s="35"/>
      <c r="D36" s="35"/>
      <c r="E36" s="35"/>
    </row>
    <row r="37" spans="2:6" ht="14.25" customHeight="1"/>
    <row r="38" spans="2:6" ht="23.25" customHeight="1">
      <c r="B38" s="24" t="s">
        <v>21</v>
      </c>
      <c r="C38" s="25" t="s">
        <v>9</v>
      </c>
      <c r="D38" s="25" t="s">
        <v>22</v>
      </c>
      <c r="E38" s="25" t="s">
        <v>23</v>
      </c>
      <c r="F38" s="25" t="s">
        <v>24</v>
      </c>
    </row>
    <row r="39" spans="2:6" ht="14.25" customHeight="1">
      <c r="B39" s="28" t="s">
        <v>25</v>
      </c>
      <c r="C39" s="33"/>
      <c r="D39" s="33"/>
      <c r="E39" s="33"/>
      <c r="F39" s="33"/>
    </row>
    <row r="40" spans="2:6" ht="14.25" customHeight="1">
      <c r="B40" s="28"/>
      <c r="C40" s="33"/>
      <c r="D40" s="33"/>
      <c r="E40" s="33"/>
      <c r="F40" s="33"/>
    </row>
    <row r="41" spans="2:6" ht="14.25" customHeight="1">
      <c r="B41" s="28" t="s">
        <v>26</v>
      </c>
      <c r="C41" s="33"/>
      <c r="D41" s="33"/>
      <c r="E41" s="33"/>
      <c r="F41" s="33"/>
    </row>
    <row r="42" spans="2:6" ht="14.25" customHeight="1">
      <c r="B42" s="30"/>
      <c r="C42" s="34"/>
      <c r="D42" s="34"/>
      <c r="E42" s="34"/>
      <c r="F42" s="34"/>
    </row>
    <row r="43" spans="2:6" ht="14.25" customHeight="1">
      <c r="C43" s="25">
        <f>SUM(C38:C42)</f>
        <v>0</v>
      </c>
      <c r="D43" s="25">
        <f t="shared" ref="D43:F43" si="2">SUM(D38:D42)</f>
        <v>0</v>
      </c>
      <c r="E43" s="25">
        <f t="shared" si="2"/>
        <v>0</v>
      </c>
      <c r="F43" s="25">
        <f t="shared" si="2"/>
        <v>0</v>
      </c>
    </row>
    <row r="44" spans="2:6" ht="14.25" customHeight="1"/>
    <row r="45" spans="2:6" ht="14.25" customHeight="1"/>
    <row r="46" spans="2:6" ht="14.25" customHeight="1"/>
    <row r="47" spans="2:6" ht="14.25" customHeight="1">
      <c r="B47" s="22" t="s">
        <v>27</v>
      </c>
    </row>
    <row r="48" spans="2:6" ht="14.25" customHeight="1">
      <c r="B48" s="36"/>
    </row>
    <row r="49" spans="2:7" ht="24" customHeight="1">
      <c r="B49" s="24" t="s">
        <v>28</v>
      </c>
      <c r="C49" s="25" t="s">
        <v>9</v>
      </c>
      <c r="D49" s="25" t="s">
        <v>29</v>
      </c>
    </row>
    <row r="50" spans="2:7" ht="14.25" customHeight="1">
      <c r="B50" s="26" t="s">
        <v>30</v>
      </c>
      <c r="C50" s="27"/>
      <c r="D50" s="27">
        <v>0</v>
      </c>
    </row>
    <row r="51" spans="2:7" ht="14.25" customHeight="1">
      <c r="B51" s="28"/>
      <c r="C51" s="29"/>
      <c r="D51" s="29">
        <v>0</v>
      </c>
    </row>
    <row r="52" spans="2:7" ht="14.25" customHeight="1">
      <c r="B52" s="28" t="s">
        <v>31</v>
      </c>
      <c r="C52" s="29"/>
      <c r="D52" s="29"/>
    </row>
    <row r="53" spans="2:7" ht="14.25" customHeight="1">
      <c r="B53" s="30"/>
      <c r="C53" s="31"/>
      <c r="D53" s="31">
        <v>0</v>
      </c>
    </row>
    <row r="54" spans="2:7" ht="14.25" customHeight="1">
      <c r="B54" s="37"/>
      <c r="C54" s="25">
        <f>SUM(C49:C53)</f>
        <v>0</v>
      </c>
      <c r="D54" s="25"/>
    </row>
    <row r="55" spans="2:7" ht="14.25" customHeight="1">
      <c r="B55" s="37"/>
      <c r="C55" s="38"/>
      <c r="D55" s="38"/>
    </row>
    <row r="56" spans="2:7" ht="9.75" customHeight="1">
      <c r="B56" s="37"/>
      <c r="C56" s="38"/>
      <c r="D56" s="38"/>
    </row>
    <row r="57" spans="2:7" ht="14.25" customHeight="1"/>
    <row r="58" spans="2:7" ht="14.25" customHeight="1">
      <c r="B58" s="22" t="s">
        <v>32</v>
      </c>
    </row>
    <row r="59" spans="2:7" ht="14.25" customHeight="1">
      <c r="B59" s="36"/>
    </row>
    <row r="60" spans="2:7" ht="27.75" customHeight="1">
      <c r="B60" s="24" t="s">
        <v>33</v>
      </c>
      <c r="C60" s="25" t="s">
        <v>9</v>
      </c>
      <c r="D60" s="25" t="s">
        <v>10</v>
      </c>
      <c r="E60" s="25" t="s">
        <v>34</v>
      </c>
      <c r="F60" s="39" t="s">
        <v>35</v>
      </c>
      <c r="G60" s="25" t="s">
        <v>36</v>
      </c>
    </row>
    <row r="61" spans="2:7" ht="14.25" customHeight="1">
      <c r="B61" s="40" t="s">
        <v>37</v>
      </c>
      <c r="C61" s="38"/>
      <c r="D61" s="38">
        <v>0</v>
      </c>
      <c r="E61" s="38">
        <v>0</v>
      </c>
      <c r="F61" s="38">
        <v>0</v>
      </c>
      <c r="G61" s="41">
        <v>0</v>
      </c>
    </row>
    <row r="62" spans="2:7" ht="14.25" customHeight="1">
      <c r="B62" s="40"/>
      <c r="C62" s="38"/>
      <c r="D62" s="38">
        <v>0</v>
      </c>
      <c r="E62" s="38">
        <v>0</v>
      </c>
      <c r="F62" s="38">
        <v>0</v>
      </c>
      <c r="G62" s="41">
        <v>0</v>
      </c>
    </row>
    <row r="63" spans="2:7" ht="14.25" customHeight="1">
      <c r="B63" s="40"/>
      <c r="C63" s="38"/>
      <c r="D63" s="38">
        <v>0</v>
      </c>
      <c r="E63" s="38">
        <v>0</v>
      </c>
      <c r="F63" s="38">
        <v>0</v>
      </c>
      <c r="G63" s="41">
        <v>0</v>
      </c>
    </row>
    <row r="64" spans="2:7" ht="14.25" customHeight="1">
      <c r="B64" s="42"/>
      <c r="C64" s="43"/>
      <c r="D64" s="43">
        <v>0</v>
      </c>
      <c r="E64" s="43">
        <v>0</v>
      </c>
      <c r="F64" s="43">
        <v>0</v>
      </c>
      <c r="G64" s="44">
        <v>0</v>
      </c>
    </row>
    <row r="65" spans="2:7" ht="15" customHeight="1">
      <c r="B65" s="37"/>
      <c r="C65" s="25">
        <f>SUM(C60:C64)</f>
        <v>0</v>
      </c>
      <c r="D65" s="45">
        <v>0</v>
      </c>
      <c r="E65" s="46">
        <v>0</v>
      </c>
      <c r="F65" s="46">
        <v>0</v>
      </c>
      <c r="G65" s="47">
        <v>0</v>
      </c>
    </row>
    <row r="66" spans="2:7">
      <c r="B66" s="37"/>
      <c r="C66" s="48"/>
      <c r="D66" s="48"/>
      <c r="E66" s="48"/>
      <c r="F66" s="48"/>
      <c r="G66" s="48"/>
    </row>
    <row r="67" spans="2:7">
      <c r="B67" s="37"/>
      <c r="C67" s="48"/>
      <c r="D67" s="48"/>
      <c r="E67" s="48"/>
      <c r="F67" s="48"/>
      <c r="G67" s="48"/>
    </row>
    <row r="68" spans="2:7">
      <c r="B68" s="37"/>
      <c r="C68" s="48"/>
      <c r="D68" s="48"/>
      <c r="E68" s="48"/>
      <c r="F68" s="48"/>
      <c r="G68" s="48"/>
    </row>
    <row r="69" spans="2:7" ht="26.25" customHeight="1">
      <c r="B69" s="24" t="s">
        <v>38</v>
      </c>
      <c r="C69" s="25" t="s">
        <v>9</v>
      </c>
      <c r="D69" s="25" t="s">
        <v>10</v>
      </c>
      <c r="E69" s="25" t="s">
        <v>39</v>
      </c>
      <c r="F69" s="48"/>
      <c r="G69" s="48"/>
    </row>
    <row r="70" spans="2:7">
      <c r="B70" s="26" t="s">
        <v>40</v>
      </c>
      <c r="C70" s="41"/>
      <c r="D70" s="29">
        <v>0</v>
      </c>
      <c r="E70" s="29">
        <v>0</v>
      </c>
      <c r="F70" s="48"/>
      <c r="G70" s="48"/>
    </row>
    <row r="71" spans="2:7">
      <c r="B71" s="30"/>
      <c r="C71" s="41"/>
      <c r="D71" s="29">
        <v>0</v>
      </c>
      <c r="E71" s="29">
        <v>0</v>
      </c>
      <c r="F71" s="48"/>
      <c r="G71" s="48"/>
    </row>
    <row r="72" spans="2:7" ht="16.5" customHeight="1">
      <c r="B72" s="37"/>
      <c r="C72" s="25">
        <f>SUM(C70:C71)</f>
        <v>0</v>
      </c>
      <c r="D72" s="49"/>
      <c r="E72" s="50"/>
      <c r="F72" s="48"/>
      <c r="G72" s="48"/>
    </row>
    <row r="73" spans="2:7">
      <c r="B73" s="37"/>
      <c r="C73" s="48"/>
      <c r="D73" s="48"/>
      <c r="E73" s="48"/>
      <c r="F73" s="48"/>
      <c r="G73" s="48"/>
    </row>
    <row r="74" spans="2:7">
      <c r="B74" s="37"/>
      <c r="C74" s="48"/>
      <c r="D74" s="48"/>
      <c r="E74" s="48"/>
      <c r="F74" s="48"/>
      <c r="G74" s="48"/>
    </row>
    <row r="75" spans="2:7">
      <c r="B75" s="37"/>
      <c r="C75" s="48"/>
      <c r="D75" s="48"/>
      <c r="E75" s="48"/>
      <c r="F75" s="48"/>
      <c r="G75" s="48"/>
    </row>
    <row r="76" spans="2:7">
      <c r="B76" s="37"/>
      <c r="C76" s="48"/>
      <c r="D76" s="48"/>
      <c r="E76" s="48"/>
      <c r="F76" s="48"/>
      <c r="G76" s="48"/>
    </row>
    <row r="77" spans="2:7">
      <c r="B77" s="36"/>
    </row>
    <row r="78" spans="2:7">
      <c r="B78" s="22" t="s">
        <v>41</v>
      </c>
    </row>
    <row r="80" spans="2:7">
      <c r="B80" s="36"/>
    </row>
    <row r="81" spans="2:6" ht="12.75" customHeight="1">
      <c r="B81" s="24" t="s">
        <v>42</v>
      </c>
      <c r="C81" s="25" t="s">
        <v>43</v>
      </c>
      <c r="D81" s="25" t="s">
        <v>44</v>
      </c>
      <c r="E81" s="25" t="s">
        <v>45</v>
      </c>
      <c r="F81" s="25" t="s">
        <v>46</v>
      </c>
    </row>
    <row r="82" spans="2:6" ht="12.75" customHeight="1">
      <c r="B82" s="51" t="s">
        <v>47</v>
      </c>
      <c r="C82" s="52">
        <v>14000000</v>
      </c>
      <c r="D82" s="52">
        <v>14000000</v>
      </c>
      <c r="E82" s="53"/>
      <c r="F82" s="53"/>
    </row>
    <row r="83" spans="2:6" ht="12.75" customHeight="1">
      <c r="B83" s="51" t="s">
        <v>48</v>
      </c>
      <c r="C83" s="52">
        <v>74737729.200000003</v>
      </c>
      <c r="D83" s="52">
        <v>74737729.200000003</v>
      </c>
      <c r="E83" s="53"/>
      <c r="F83" s="53"/>
    </row>
    <row r="84" spans="2:6" ht="12.75" customHeight="1">
      <c r="B84" s="51" t="s">
        <v>49</v>
      </c>
      <c r="C84" s="52">
        <v>558272.79</v>
      </c>
      <c r="D84" s="52">
        <v>558272.79</v>
      </c>
      <c r="E84" s="53"/>
      <c r="F84" s="53"/>
    </row>
    <row r="85" spans="2:6" ht="12.75" customHeight="1">
      <c r="B85" s="51" t="s">
        <v>50</v>
      </c>
      <c r="C85" s="52">
        <v>27419166.670000002</v>
      </c>
      <c r="D85" s="52">
        <v>27419166.670000002</v>
      </c>
      <c r="E85" s="53"/>
      <c r="F85" s="53"/>
    </row>
    <row r="86" spans="2:6" ht="12.75" customHeight="1">
      <c r="B86" s="51" t="s">
        <v>51</v>
      </c>
      <c r="C86" s="52">
        <v>53597229.07</v>
      </c>
      <c r="D86" s="52">
        <v>53597229.07</v>
      </c>
      <c r="E86" s="53"/>
      <c r="F86" s="53"/>
    </row>
    <row r="87" spans="2:6" ht="12.75" customHeight="1">
      <c r="B87" s="51" t="s">
        <v>52</v>
      </c>
      <c r="C87" s="52">
        <v>21111553.23</v>
      </c>
      <c r="D87" s="52">
        <v>22974322.289999999</v>
      </c>
      <c r="E87" s="54">
        <f>+D87-C87</f>
        <v>1862769.0599999987</v>
      </c>
      <c r="F87" s="53"/>
    </row>
    <row r="88" spans="2:6" ht="12.75" customHeight="1">
      <c r="B88" s="51" t="s">
        <v>53</v>
      </c>
      <c r="C88" s="52">
        <v>233474.09</v>
      </c>
      <c r="D88" s="52">
        <v>233474.09</v>
      </c>
      <c r="E88" s="53"/>
      <c r="F88" s="53"/>
    </row>
    <row r="89" spans="2:6" ht="12.75" customHeight="1">
      <c r="B89" s="51" t="s">
        <v>54</v>
      </c>
      <c r="C89" s="52">
        <v>3061800.7</v>
      </c>
      <c r="D89" s="52">
        <v>3061800.7</v>
      </c>
      <c r="E89" s="53"/>
      <c r="F89" s="53"/>
    </row>
    <row r="90" spans="2:6" ht="12.75" customHeight="1">
      <c r="B90" s="51" t="s">
        <v>55</v>
      </c>
      <c r="C90" s="52">
        <v>10318612.109999999</v>
      </c>
      <c r="D90" s="52">
        <v>10318612.109999999</v>
      </c>
      <c r="E90" s="53"/>
      <c r="F90" s="53"/>
    </row>
    <row r="91" spans="2:6" ht="12.75" customHeight="1">
      <c r="B91" s="51" t="s">
        <v>56</v>
      </c>
      <c r="C91" s="52">
        <v>2903995.82</v>
      </c>
      <c r="D91" s="52">
        <v>2903995.82</v>
      </c>
      <c r="E91" s="53"/>
      <c r="F91" s="53"/>
    </row>
    <row r="92" spans="2:6" ht="12.75" customHeight="1">
      <c r="B92" s="51" t="s">
        <v>57</v>
      </c>
      <c r="C92" s="52">
        <v>2861415.3</v>
      </c>
      <c r="D92" s="52">
        <v>2861415.3</v>
      </c>
      <c r="E92" s="53"/>
      <c r="F92" s="53"/>
    </row>
    <row r="93" spans="2:6" ht="12.75" customHeight="1">
      <c r="B93" s="51" t="s">
        <v>58</v>
      </c>
      <c r="C93" s="52">
        <v>1736173.15</v>
      </c>
      <c r="D93" s="52">
        <v>1736173.15</v>
      </c>
      <c r="E93" s="53"/>
      <c r="F93" s="53"/>
    </row>
    <row r="94" spans="2:6">
      <c r="B94" s="26" t="s">
        <v>59</v>
      </c>
      <c r="C94" s="55">
        <f>SUM(C82:C93)</f>
        <v>212539422.13000003</v>
      </c>
      <c r="D94" s="55">
        <f>SUM(D82:D93)</f>
        <v>214402191.19000003</v>
      </c>
      <c r="E94" s="56">
        <f>+D94-C94</f>
        <v>1862769.0600000024</v>
      </c>
      <c r="F94" s="57">
        <v>0</v>
      </c>
    </row>
    <row r="95" spans="2:6">
      <c r="B95" s="58" t="s">
        <v>60</v>
      </c>
      <c r="C95" s="52">
        <v>4135895.3</v>
      </c>
      <c r="D95" s="52">
        <v>4237828.3</v>
      </c>
      <c r="E95" s="52">
        <f>+D95-C95</f>
        <v>101933</v>
      </c>
      <c r="F95" s="57"/>
    </row>
    <row r="96" spans="2:6">
      <c r="B96" s="58" t="s">
        <v>61</v>
      </c>
      <c r="C96" s="52">
        <v>9490547.9000000004</v>
      </c>
      <c r="D96" s="52">
        <v>9490547.9000000004</v>
      </c>
      <c r="E96" s="52">
        <f t="shared" ref="E96:E127" si="3">+D96-C96</f>
        <v>0</v>
      </c>
      <c r="F96" s="57"/>
    </row>
    <row r="97" spans="2:6">
      <c r="B97" s="58" t="s">
        <v>62</v>
      </c>
      <c r="C97" s="52">
        <v>1415409.58</v>
      </c>
      <c r="D97" s="52">
        <v>1415409.58</v>
      </c>
      <c r="E97" s="52">
        <f t="shared" si="3"/>
        <v>0</v>
      </c>
      <c r="F97" s="57"/>
    </row>
    <row r="98" spans="2:6">
      <c r="B98" s="58" t="s">
        <v>63</v>
      </c>
      <c r="C98" s="52">
        <v>9437842.8699999992</v>
      </c>
      <c r="D98" s="52">
        <v>10445391.810000001</v>
      </c>
      <c r="E98" s="52">
        <f t="shared" si="3"/>
        <v>1007548.9400000013</v>
      </c>
      <c r="F98" s="57"/>
    </row>
    <row r="99" spans="2:6">
      <c r="B99" s="58" t="s">
        <v>64</v>
      </c>
      <c r="C99" s="52">
        <v>7872961.9800000004</v>
      </c>
      <c r="D99" s="52">
        <v>7872961.9800000004</v>
      </c>
      <c r="E99" s="52">
        <f t="shared" si="3"/>
        <v>0</v>
      </c>
      <c r="F99" s="57"/>
    </row>
    <row r="100" spans="2:6">
      <c r="B100" s="58" t="s">
        <v>65</v>
      </c>
      <c r="C100" s="52">
        <v>651224.87</v>
      </c>
      <c r="D100" s="52">
        <v>651224.87</v>
      </c>
      <c r="E100" s="52">
        <f t="shared" si="3"/>
        <v>0</v>
      </c>
      <c r="F100" s="57"/>
    </row>
    <row r="101" spans="2:6">
      <c r="B101" s="58" t="s">
        <v>66</v>
      </c>
      <c r="C101" s="52">
        <v>1718689.97</v>
      </c>
      <c r="D101" s="52">
        <v>1718689.97</v>
      </c>
      <c r="E101" s="52">
        <f t="shared" si="3"/>
        <v>0</v>
      </c>
      <c r="F101" s="57"/>
    </row>
    <row r="102" spans="2:6">
      <c r="B102" s="58" t="s">
        <v>67</v>
      </c>
      <c r="C102" s="52">
        <v>1239592.3400000001</v>
      </c>
      <c r="D102" s="52">
        <v>1239592.3400000001</v>
      </c>
      <c r="E102" s="52">
        <f t="shared" si="3"/>
        <v>0</v>
      </c>
      <c r="F102" s="57"/>
    </row>
    <row r="103" spans="2:6">
      <c r="B103" s="58" t="s">
        <v>68</v>
      </c>
      <c r="C103" s="52">
        <v>104626.39</v>
      </c>
      <c r="D103" s="52">
        <v>104626.39</v>
      </c>
      <c r="E103" s="52">
        <f t="shared" si="3"/>
        <v>0</v>
      </c>
      <c r="F103" s="57"/>
    </row>
    <row r="104" spans="2:6">
      <c r="B104" s="58" t="s">
        <v>69</v>
      </c>
      <c r="C104" s="52">
        <v>307400.15000000002</v>
      </c>
      <c r="D104" s="52">
        <v>307400.15000000002</v>
      </c>
      <c r="E104" s="52">
        <f t="shared" si="3"/>
        <v>0</v>
      </c>
      <c r="F104" s="57"/>
    </row>
    <row r="105" spans="2:6">
      <c r="B105" s="58" t="s">
        <v>70</v>
      </c>
      <c r="C105" s="52">
        <v>4879144.38</v>
      </c>
      <c r="D105" s="52">
        <v>4879144.38</v>
      </c>
      <c r="E105" s="52">
        <f t="shared" si="3"/>
        <v>0</v>
      </c>
      <c r="F105" s="57"/>
    </row>
    <row r="106" spans="2:6">
      <c r="B106" s="58" t="s">
        <v>71</v>
      </c>
      <c r="C106" s="52">
        <v>2369647.56</v>
      </c>
      <c r="D106" s="52">
        <v>2412897.12</v>
      </c>
      <c r="E106" s="52">
        <f t="shared" si="3"/>
        <v>43249.560000000056</v>
      </c>
      <c r="F106" s="57"/>
    </row>
    <row r="107" spans="2:6">
      <c r="B107" s="58" t="s">
        <v>72</v>
      </c>
      <c r="C107" s="52">
        <v>689803.84</v>
      </c>
      <c r="D107" s="52">
        <v>689803.84</v>
      </c>
      <c r="E107" s="52">
        <f t="shared" si="3"/>
        <v>0</v>
      </c>
      <c r="F107" s="57"/>
    </row>
    <row r="108" spans="2:6">
      <c r="B108" s="58" t="s">
        <v>73</v>
      </c>
      <c r="C108" s="52">
        <v>151505.62</v>
      </c>
      <c r="D108" s="52">
        <v>151505.62</v>
      </c>
      <c r="E108" s="52">
        <f t="shared" si="3"/>
        <v>0</v>
      </c>
      <c r="F108" s="57"/>
    </row>
    <row r="109" spans="2:6">
      <c r="B109" s="58" t="s">
        <v>74</v>
      </c>
      <c r="C109" s="52">
        <v>3749655.28</v>
      </c>
      <c r="D109" s="52">
        <v>3749655.28</v>
      </c>
      <c r="E109" s="52">
        <f t="shared" si="3"/>
        <v>0</v>
      </c>
      <c r="F109" s="57"/>
    </row>
    <row r="110" spans="2:6">
      <c r="B110" s="58" t="s">
        <v>75</v>
      </c>
      <c r="C110" s="52">
        <v>3747354</v>
      </c>
      <c r="D110" s="52">
        <v>3747354</v>
      </c>
      <c r="E110" s="52">
        <f t="shared" si="3"/>
        <v>0</v>
      </c>
      <c r="F110" s="57"/>
    </row>
    <row r="111" spans="2:6">
      <c r="B111" s="58" t="s">
        <v>76</v>
      </c>
      <c r="C111" s="52">
        <v>5478.26</v>
      </c>
      <c r="D111" s="52">
        <v>5478.26</v>
      </c>
      <c r="E111" s="52">
        <f t="shared" si="3"/>
        <v>0</v>
      </c>
      <c r="F111" s="57"/>
    </row>
    <row r="112" spans="2:6">
      <c r="B112" s="58" t="s">
        <v>77</v>
      </c>
      <c r="C112" s="52">
        <v>278586.09000000003</v>
      </c>
      <c r="D112" s="52">
        <v>278586.09000000003</v>
      </c>
      <c r="E112" s="52">
        <f t="shared" si="3"/>
        <v>0</v>
      </c>
      <c r="F112" s="57"/>
    </row>
    <row r="113" spans="2:6">
      <c r="B113" s="58" t="s">
        <v>78</v>
      </c>
      <c r="C113" s="52">
        <v>28155</v>
      </c>
      <c r="D113" s="52">
        <v>28155</v>
      </c>
      <c r="E113" s="52">
        <f t="shared" si="3"/>
        <v>0</v>
      </c>
      <c r="F113" s="57"/>
    </row>
    <row r="114" spans="2:6">
      <c r="B114" s="58" t="s">
        <v>79</v>
      </c>
      <c r="C114" s="52">
        <v>225354.35</v>
      </c>
      <c r="D114" s="52">
        <v>225354.35</v>
      </c>
      <c r="E114" s="52">
        <f t="shared" si="3"/>
        <v>0</v>
      </c>
      <c r="F114" s="57"/>
    </row>
    <row r="115" spans="2:6">
      <c r="B115" s="58" t="s">
        <v>80</v>
      </c>
      <c r="C115" s="52">
        <v>12586</v>
      </c>
      <c r="D115" s="52">
        <v>12586</v>
      </c>
      <c r="E115" s="52">
        <f t="shared" si="3"/>
        <v>0</v>
      </c>
      <c r="F115" s="57"/>
    </row>
    <row r="116" spans="2:6">
      <c r="B116" s="58" t="s">
        <v>81</v>
      </c>
      <c r="C116" s="52">
        <v>98083.34</v>
      </c>
      <c r="D116" s="52">
        <v>98083.34</v>
      </c>
      <c r="E116" s="52">
        <f t="shared" si="3"/>
        <v>0</v>
      </c>
      <c r="F116" s="57"/>
    </row>
    <row r="117" spans="2:6">
      <c r="B117" s="58" t="s">
        <v>82</v>
      </c>
      <c r="C117" s="52">
        <v>11405376.789999999</v>
      </c>
      <c r="D117" s="52">
        <v>11405376.789999999</v>
      </c>
      <c r="E117" s="52">
        <f t="shared" si="3"/>
        <v>0</v>
      </c>
      <c r="F117" s="57"/>
    </row>
    <row r="118" spans="2:6">
      <c r="B118" s="58" t="s">
        <v>83</v>
      </c>
      <c r="C118" s="52">
        <v>24190985.890000001</v>
      </c>
      <c r="D118" s="52">
        <v>24190985.890000001</v>
      </c>
      <c r="E118" s="52">
        <f t="shared" si="3"/>
        <v>0</v>
      </c>
      <c r="F118" s="57"/>
    </row>
    <row r="119" spans="2:6">
      <c r="B119" s="58" t="s">
        <v>84</v>
      </c>
      <c r="C119" s="52">
        <v>170764.76</v>
      </c>
      <c r="D119" s="52">
        <v>170764.76</v>
      </c>
      <c r="E119" s="52">
        <f t="shared" si="3"/>
        <v>0</v>
      </c>
      <c r="F119" s="57"/>
    </row>
    <row r="120" spans="2:6">
      <c r="B120" s="58" t="s">
        <v>85</v>
      </c>
      <c r="C120" s="52">
        <v>893976.22</v>
      </c>
      <c r="D120" s="52">
        <v>913976.13</v>
      </c>
      <c r="E120" s="52">
        <f t="shared" si="3"/>
        <v>19999.910000000033</v>
      </c>
      <c r="F120" s="57"/>
    </row>
    <row r="121" spans="2:6">
      <c r="B121" s="58" t="s">
        <v>86</v>
      </c>
      <c r="C121" s="52">
        <v>367089.21</v>
      </c>
      <c r="D121" s="52">
        <v>367089.21</v>
      </c>
      <c r="E121" s="52">
        <f t="shared" si="3"/>
        <v>0</v>
      </c>
      <c r="F121" s="57"/>
    </row>
    <row r="122" spans="2:6">
      <c r="B122" s="58" t="s">
        <v>87</v>
      </c>
      <c r="C122" s="52">
        <v>580412.69999999995</v>
      </c>
      <c r="D122" s="52">
        <v>580412.69999999995</v>
      </c>
      <c r="E122" s="52">
        <f t="shared" si="3"/>
        <v>0</v>
      </c>
      <c r="F122" s="57"/>
    </row>
    <row r="123" spans="2:6">
      <c r="B123" s="58" t="s">
        <v>88</v>
      </c>
      <c r="C123" s="52">
        <v>648842.04</v>
      </c>
      <c r="D123" s="52">
        <v>648842.04</v>
      </c>
      <c r="E123" s="52">
        <f t="shared" si="3"/>
        <v>0</v>
      </c>
      <c r="F123" s="57"/>
    </row>
    <row r="124" spans="2:6">
      <c r="B124" s="58" t="s">
        <v>89</v>
      </c>
      <c r="C124" s="52">
        <v>331222.46000000002</v>
      </c>
      <c r="D124" s="52">
        <v>331222.46000000002</v>
      </c>
      <c r="E124" s="52">
        <f t="shared" si="3"/>
        <v>0</v>
      </c>
      <c r="F124" s="57"/>
    </row>
    <row r="125" spans="2:6">
      <c r="B125" s="58" t="s">
        <v>90</v>
      </c>
      <c r="C125" s="52">
        <v>298396.83</v>
      </c>
      <c r="D125" s="52">
        <v>298396.83</v>
      </c>
      <c r="E125" s="52">
        <f t="shared" si="3"/>
        <v>0</v>
      </c>
      <c r="F125" s="57"/>
    </row>
    <row r="126" spans="2:6">
      <c r="B126" s="58" t="s">
        <v>91</v>
      </c>
      <c r="C126" s="52">
        <v>1813167.92</v>
      </c>
      <c r="D126" s="52">
        <v>1813167.92</v>
      </c>
      <c r="E126" s="52">
        <f t="shared" si="3"/>
        <v>0</v>
      </c>
      <c r="F126" s="57"/>
    </row>
    <row r="127" spans="2:6">
      <c r="B127" s="58" t="s">
        <v>92</v>
      </c>
      <c r="C127" s="52">
        <v>104765.02</v>
      </c>
      <c r="D127" s="52">
        <v>104765.02</v>
      </c>
      <c r="E127" s="52">
        <f t="shared" si="3"/>
        <v>0</v>
      </c>
      <c r="F127" s="57"/>
    </row>
    <row r="128" spans="2:6">
      <c r="B128" s="59" t="s">
        <v>93</v>
      </c>
      <c r="C128" s="60">
        <f>SUM(C95:C127)</f>
        <v>93414544.910000011</v>
      </c>
      <c r="D128" s="60">
        <f>SUM(D95:D127)</f>
        <v>94587276.319999993</v>
      </c>
      <c r="E128" s="60">
        <f>SUM(E95:E127)</f>
        <v>1172731.4100000015</v>
      </c>
      <c r="F128" s="57"/>
    </row>
    <row r="129" spans="2:6">
      <c r="B129" s="58" t="s">
        <v>94</v>
      </c>
      <c r="C129" s="52">
        <v>-6755536.2000000002</v>
      </c>
      <c r="D129" s="52">
        <v>-6755536.2000000002</v>
      </c>
      <c r="E129" s="52">
        <v>0</v>
      </c>
      <c r="F129" s="57"/>
    </row>
    <row r="130" spans="2:6">
      <c r="B130" s="58" t="s">
        <v>95</v>
      </c>
      <c r="C130" s="52">
        <v>-450433.58</v>
      </c>
      <c r="D130" s="52">
        <v>-450433.58</v>
      </c>
      <c r="E130" s="52">
        <v>0</v>
      </c>
      <c r="F130" s="57"/>
    </row>
    <row r="131" spans="2:6">
      <c r="B131" s="58" t="s">
        <v>96</v>
      </c>
      <c r="C131" s="52">
        <v>-11734702.85</v>
      </c>
      <c r="D131" s="52">
        <v>-11734702.85</v>
      </c>
      <c r="E131" s="52">
        <v>0</v>
      </c>
      <c r="F131" s="57"/>
    </row>
    <row r="132" spans="2:6">
      <c r="B132" s="58" t="s">
        <v>97</v>
      </c>
      <c r="C132" s="52">
        <v>-1304399.0900000001</v>
      </c>
      <c r="D132" s="52">
        <v>-1304399.0900000001</v>
      </c>
      <c r="E132" s="52">
        <v>0</v>
      </c>
      <c r="F132" s="57"/>
    </row>
    <row r="133" spans="2:6">
      <c r="B133" s="58" t="s">
        <v>98</v>
      </c>
      <c r="C133" s="52">
        <v>-109910.34</v>
      </c>
      <c r="D133" s="52">
        <v>-109910.34</v>
      </c>
      <c r="E133" s="52">
        <v>0</v>
      </c>
      <c r="F133" s="57"/>
    </row>
    <row r="134" spans="2:6">
      <c r="B134" s="58" t="s">
        <v>99</v>
      </c>
      <c r="C134" s="52">
        <v>-32921.39</v>
      </c>
      <c r="D134" s="52">
        <v>-32921.39</v>
      </c>
      <c r="E134" s="52">
        <v>0</v>
      </c>
      <c r="F134" s="57"/>
    </row>
    <row r="135" spans="2:6">
      <c r="B135" s="58" t="s">
        <v>100</v>
      </c>
      <c r="C135" s="52">
        <v>-3727001.43</v>
      </c>
      <c r="D135" s="52">
        <v>-3727001.43</v>
      </c>
      <c r="E135" s="52">
        <v>0</v>
      </c>
      <c r="F135" s="57"/>
    </row>
    <row r="136" spans="2:6">
      <c r="B136" s="58" t="s">
        <v>101</v>
      </c>
      <c r="C136" s="52">
        <v>-867336.4</v>
      </c>
      <c r="D136" s="52">
        <v>-867336.4</v>
      </c>
      <c r="E136" s="52">
        <v>0</v>
      </c>
      <c r="F136" s="57"/>
    </row>
    <row r="137" spans="2:6">
      <c r="B137" s="58" t="s">
        <v>102</v>
      </c>
      <c r="C137" s="52">
        <v>-67841.62</v>
      </c>
      <c r="D137" s="52">
        <v>-67841.62</v>
      </c>
      <c r="E137" s="52">
        <v>0</v>
      </c>
      <c r="F137" s="57"/>
    </row>
    <row r="138" spans="2:6">
      <c r="B138" s="58" t="s">
        <v>103</v>
      </c>
      <c r="C138" s="52">
        <v>-2584212.2799999998</v>
      </c>
      <c r="D138" s="52">
        <v>-2584212.2799999998</v>
      </c>
      <c r="E138" s="52">
        <v>0</v>
      </c>
      <c r="F138" s="57"/>
    </row>
    <row r="139" spans="2:6">
      <c r="B139" s="58" t="s">
        <v>104</v>
      </c>
      <c r="C139" s="52">
        <v>-5478.26</v>
      </c>
      <c r="D139" s="52">
        <v>-5478.26</v>
      </c>
      <c r="E139" s="52">
        <v>0</v>
      </c>
      <c r="F139" s="57"/>
    </row>
    <row r="140" spans="2:6">
      <c r="B140" s="58" t="s">
        <v>105</v>
      </c>
      <c r="C140" s="52">
        <v>-109712.09</v>
      </c>
      <c r="D140" s="52">
        <v>-109712.09</v>
      </c>
      <c r="E140" s="52">
        <v>0</v>
      </c>
      <c r="F140" s="57"/>
    </row>
    <row r="141" spans="2:6">
      <c r="B141" s="58" t="s">
        <v>106</v>
      </c>
      <c r="C141" s="52">
        <v>-6818</v>
      </c>
      <c r="D141" s="52">
        <v>-6818</v>
      </c>
      <c r="E141" s="52">
        <v>0</v>
      </c>
      <c r="F141" s="57"/>
    </row>
    <row r="142" spans="2:6">
      <c r="B142" s="58" t="s">
        <v>107</v>
      </c>
      <c r="C142" s="52">
        <v>-98083.34</v>
      </c>
      <c r="D142" s="52">
        <v>-98083.34</v>
      </c>
      <c r="E142" s="52">
        <v>0</v>
      </c>
      <c r="F142" s="57"/>
    </row>
    <row r="143" spans="2:6">
      <c r="B143" s="58" t="s">
        <v>108</v>
      </c>
      <c r="C143" s="52">
        <v>-25554229.68</v>
      </c>
      <c r="D143" s="52">
        <v>-25554229.68</v>
      </c>
      <c r="E143" s="52">
        <v>0</v>
      </c>
      <c r="F143" s="57"/>
    </row>
    <row r="144" spans="2:6">
      <c r="B144" s="58" t="s">
        <v>109</v>
      </c>
      <c r="C144" s="52">
        <v>-68149.759999999995</v>
      </c>
      <c r="D144" s="52">
        <v>-68149.759999999995</v>
      </c>
      <c r="E144" s="52">
        <v>0</v>
      </c>
      <c r="F144" s="57"/>
    </row>
    <row r="145" spans="2:11">
      <c r="B145" s="58" t="s">
        <v>110</v>
      </c>
      <c r="C145" s="52">
        <v>-797152.43</v>
      </c>
      <c r="D145" s="52">
        <v>-797152.43</v>
      </c>
      <c r="E145" s="52">
        <v>0</v>
      </c>
      <c r="F145" s="57"/>
    </row>
    <row r="146" spans="2:11">
      <c r="B146" s="58" t="s">
        <v>111</v>
      </c>
      <c r="C146" s="52">
        <v>-712305.74</v>
      </c>
      <c r="D146" s="52">
        <v>-712305.74</v>
      </c>
      <c r="E146" s="52">
        <v>0</v>
      </c>
      <c r="F146" s="57"/>
    </row>
    <row r="147" spans="2:11">
      <c r="B147" s="58" t="s">
        <v>112</v>
      </c>
      <c r="C147" s="52">
        <v>-336292.29</v>
      </c>
      <c r="D147" s="52">
        <v>-336292.29</v>
      </c>
      <c r="E147" s="52">
        <v>0</v>
      </c>
      <c r="F147" s="57"/>
    </row>
    <row r="148" spans="2:11">
      <c r="B148" s="58" t="s">
        <v>113</v>
      </c>
      <c r="C148" s="52">
        <v>-676567.94</v>
      </c>
      <c r="D148" s="52">
        <v>-676567.94</v>
      </c>
      <c r="E148" s="52">
        <v>0</v>
      </c>
      <c r="F148" s="57">
        <v>0</v>
      </c>
      <c r="H148" s="61"/>
      <c r="I148" s="61"/>
      <c r="J148" s="61"/>
      <c r="K148" s="61"/>
    </row>
    <row r="149" spans="2:11">
      <c r="B149" s="26" t="s">
        <v>114</v>
      </c>
      <c r="C149" s="52">
        <v>-55999084.710000001</v>
      </c>
      <c r="D149" s="52">
        <v>-55999084.710000001</v>
      </c>
      <c r="E149" s="62">
        <f t="shared" ref="E149" si="4">SUM(E129:E148)</f>
        <v>0</v>
      </c>
      <c r="F149" s="57">
        <v>0</v>
      </c>
    </row>
    <row r="150" spans="2:11" ht="18" customHeight="1">
      <c r="B150" s="63"/>
      <c r="C150" s="64">
        <f>+C94+C128+C149</f>
        <v>249954882.33000001</v>
      </c>
      <c r="D150" s="64">
        <f t="shared" ref="D150" si="5">+D94+D128+D149</f>
        <v>252990382.79999998</v>
      </c>
      <c r="E150" s="64">
        <f>+E94+E128+E149</f>
        <v>3035500.4700000039</v>
      </c>
      <c r="F150" s="65"/>
    </row>
    <row r="153" spans="2:11" ht="21.75" customHeight="1">
      <c r="B153" s="24" t="s">
        <v>115</v>
      </c>
      <c r="C153" s="25" t="s">
        <v>43</v>
      </c>
      <c r="D153" s="25" t="s">
        <v>44</v>
      </c>
      <c r="E153" s="25" t="s">
        <v>45</v>
      </c>
      <c r="F153" s="25" t="s">
        <v>46</v>
      </c>
    </row>
    <row r="154" spans="2:11">
      <c r="B154" s="26" t="s">
        <v>116</v>
      </c>
      <c r="C154" s="27"/>
      <c r="D154" s="27"/>
      <c r="E154" s="27"/>
      <c r="F154" s="27"/>
    </row>
    <row r="155" spans="2:11">
      <c r="B155" s="28"/>
      <c r="C155" s="29"/>
      <c r="D155" s="29"/>
      <c r="E155" s="29"/>
      <c r="F155" s="29"/>
    </row>
    <row r="156" spans="2:11">
      <c r="B156" s="28" t="s">
        <v>117</v>
      </c>
      <c r="C156" s="29"/>
      <c r="D156" s="29"/>
      <c r="E156" s="29"/>
      <c r="F156" s="29"/>
    </row>
    <row r="157" spans="2:11">
      <c r="B157" s="28"/>
      <c r="C157" s="29"/>
      <c r="D157" s="29"/>
      <c r="E157" s="29"/>
      <c r="F157" s="29"/>
    </row>
    <row r="158" spans="2:11">
      <c r="B158" s="28" t="s">
        <v>114</v>
      </c>
      <c r="C158" s="29"/>
      <c r="D158" s="29"/>
      <c r="E158" s="29"/>
      <c r="F158" s="29"/>
    </row>
    <row r="159" spans="2:11" ht="15">
      <c r="B159" s="66"/>
      <c r="C159" s="31"/>
      <c r="D159" s="31"/>
      <c r="E159" s="31"/>
      <c r="F159" s="31"/>
    </row>
    <row r="160" spans="2:11" ht="16.5" customHeight="1">
      <c r="C160" s="25">
        <f>SUM(C158:C159)</f>
        <v>0</v>
      </c>
      <c r="D160" s="25">
        <f t="shared" ref="D160:E160" si="6">SUM(D158:D159)</f>
        <v>0</v>
      </c>
      <c r="E160" s="25">
        <f t="shared" si="6"/>
        <v>0</v>
      </c>
      <c r="F160" s="65"/>
    </row>
    <row r="163" spans="2:4" ht="27" customHeight="1">
      <c r="B163" s="24" t="s">
        <v>118</v>
      </c>
      <c r="C163" s="25" t="s">
        <v>9</v>
      </c>
    </row>
    <row r="164" spans="2:4">
      <c r="B164" s="26" t="s">
        <v>119</v>
      </c>
      <c r="C164" s="27"/>
    </row>
    <row r="165" spans="2:4">
      <c r="B165" s="28"/>
      <c r="C165" s="29"/>
    </row>
    <row r="166" spans="2:4">
      <c r="B166" s="30"/>
      <c r="C166" s="31"/>
    </row>
    <row r="167" spans="2:4" ht="15" customHeight="1">
      <c r="C167" s="25">
        <f>SUM(C165:C166)</f>
        <v>0</v>
      </c>
    </row>
    <row r="168" spans="2:4" ht="15">
      <c r="B168"/>
    </row>
    <row r="170" spans="2:4" ht="22.5" customHeight="1">
      <c r="B170" s="67" t="s">
        <v>120</v>
      </c>
      <c r="C170" s="68" t="s">
        <v>9</v>
      </c>
      <c r="D170" s="69" t="s">
        <v>121</v>
      </c>
    </row>
    <row r="171" spans="2:4">
      <c r="B171" s="70"/>
      <c r="C171" s="71"/>
      <c r="D171" s="72"/>
    </row>
    <row r="172" spans="2:4">
      <c r="B172" s="73"/>
      <c r="C172" s="74"/>
      <c r="D172" s="75"/>
    </row>
    <row r="173" spans="2:4">
      <c r="B173" s="76"/>
      <c r="C173" s="77"/>
      <c r="D173" s="77"/>
    </row>
    <row r="174" spans="2:4">
      <c r="B174" s="76"/>
      <c r="C174" s="77"/>
      <c r="D174" s="77"/>
    </row>
    <row r="175" spans="2:4">
      <c r="B175" s="78"/>
      <c r="C175" s="63"/>
      <c r="D175" s="63"/>
    </row>
    <row r="176" spans="2:4" ht="14.25" customHeight="1">
      <c r="C176" s="25">
        <f t="shared" ref="C176" si="7">SUM(C174:C175)</f>
        <v>0</v>
      </c>
      <c r="D176" s="25"/>
    </row>
    <row r="180" spans="2:6">
      <c r="B180" s="18" t="s">
        <v>122</v>
      </c>
    </row>
    <row r="182" spans="2:6" ht="20.25" customHeight="1">
      <c r="B182" s="67" t="s">
        <v>123</v>
      </c>
      <c r="C182" s="68" t="s">
        <v>9</v>
      </c>
      <c r="D182" s="25" t="s">
        <v>22</v>
      </c>
      <c r="E182" s="25" t="s">
        <v>23</v>
      </c>
      <c r="F182" s="25" t="s">
        <v>24</v>
      </c>
    </row>
    <row r="183" spans="2:6" ht="12" customHeight="1">
      <c r="B183" s="52" t="s">
        <v>124</v>
      </c>
      <c r="C183" s="52">
        <v>-43422.239999999998</v>
      </c>
      <c r="D183" s="53"/>
      <c r="E183" s="53"/>
      <c r="F183" s="53"/>
    </row>
    <row r="184" spans="2:6" ht="12" customHeight="1">
      <c r="B184" s="52" t="s">
        <v>125</v>
      </c>
      <c r="C184" s="52">
        <v>41169.01</v>
      </c>
      <c r="D184" s="53"/>
      <c r="E184" s="53"/>
      <c r="F184" s="53"/>
    </row>
    <row r="185" spans="2:6" ht="12" customHeight="1">
      <c r="B185" s="52" t="s">
        <v>126</v>
      </c>
      <c r="C185" s="52">
        <v>194468.23</v>
      </c>
      <c r="D185" s="53"/>
      <c r="E185" s="53"/>
      <c r="F185" s="53"/>
    </row>
    <row r="186" spans="2:6" ht="12" customHeight="1">
      <c r="B186" s="52" t="s">
        <v>127</v>
      </c>
      <c r="C186" s="52">
        <v>5682.2</v>
      </c>
      <c r="D186" s="53"/>
      <c r="E186" s="53"/>
      <c r="F186" s="53"/>
    </row>
    <row r="187" spans="2:6" ht="12" customHeight="1">
      <c r="B187" s="52" t="s">
        <v>128</v>
      </c>
      <c r="C187" s="52">
        <v>-27840</v>
      </c>
      <c r="D187" s="53"/>
      <c r="E187" s="53"/>
      <c r="F187" s="53"/>
    </row>
    <row r="188" spans="2:6" ht="12" customHeight="1">
      <c r="B188" s="52" t="s">
        <v>129</v>
      </c>
      <c r="C188" s="52">
        <v>175</v>
      </c>
      <c r="D188" s="53"/>
      <c r="E188" s="53"/>
      <c r="F188" s="53"/>
    </row>
    <row r="189" spans="2:6" ht="12" customHeight="1">
      <c r="B189" s="52" t="s">
        <v>130</v>
      </c>
      <c r="C189" s="52">
        <v>-634802.13</v>
      </c>
      <c r="D189" s="53"/>
      <c r="E189" s="53"/>
      <c r="F189" s="53"/>
    </row>
    <row r="190" spans="2:6" ht="12" customHeight="1">
      <c r="B190" s="52" t="s">
        <v>131</v>
      </c>
      <c r="C190" s="52">
        <v>-0.68</v>
      </c>
      <c r="D190" s="53"/>
      <c r="E190" s="53"/>
      <c r="F190" s="53"/>
    </row>
    <row r="191" spans="2:6" ht="12" customHeight="1">
      <c r="B191" s="52" t="s">
        <v>132</v>
      </c>
      <c r="C191" s="52">
        <v>-86165.31</v>
      </c>
      <c r="D191" s="53"/>
      <c r="E191" s="53"/>
      <c r="F191" s="53"/>
    </row>
    <row r="192" spans="2:6" ht="12" customHeight="1">
      <c r="B192" s="52" t="s">
        <v>133</v>
      </c>
      <c r="C192" s="52">
        <v>-2.39</v>
      </c>
      <c r="D192" s="53"/>
      <c r="E192" s="53"/>
      <c r="F192" s="53"/>
    </row>
    <row r="193" spans="2:6" ht="12" customHeight="1">
      <c r="B193" s="52" t="s">
        <v>134</v>
      </c>
      <c r="C193" s="52">
        <v>-8858.77</v>
      </c>
      <c r="D193" s="53"/>
      <c r="E193" s="53"/>
      <c r="F193" s="53"/>
    </row>
    <row r="194" spans="2:6" ht="12" customHeight="1">
      <c r="B194" s="52" t="s">
        <v>135</v>
      </c>
      <c r="C194" s="52">
        <v>-293546.3</v>
      </c>
      <c r="D194" s="53"/>
      <c r="E194" s="53"/>
      <c r="F194" s="53"/>
    </row>
    <row r="195" spans="2:6" ht="12" customHeight="1">
      <c r="B195" s="52" t="s">
        <v>136</v>
      </c>
      <c r="C195" s="52">
        <v>-286619.07</v>
      </c>
      <c r="D195" s="53"/>
      <c r="E195" s="53"/>
      <c r="F195" s="53"/>
    </row>
    <row r="196" spans="2:6" ht="12" customHeight="1">
      <c r="B196" s="52" t="s">
        <v>137</v>
      </c>
      <c r="C196" s="52">
        <v>-0.09</v>
      </c>
      <c r="D196" s="53"/>
      <c r="E196" s="53"/>
      <c r="F196" s="53"/>
    </row>
    <row r="197" spans="2:6" ht="12" customHeight="1">
      <c r="B197" s="52" t="s">
        <v>138</v>
      </c>
      <c r="C197" s="52">
        <v>100</v>
      </c>
      <c r="D197" s="53"/>
      <c r="E197" s="53"/>
      <c r="F197" s="53"/>
    </row>
    <row r="198" spans="2:6" ht="12" customHeight="1">
      <c r="B198" s="52" t="s">
        <v>139</v>
      </c>
      <c r="C198" s="52">
        <v>-3870.28</v>
      </c>
      <c r="D198" s="53"/>
      <c r="E198" s="53"/>
      <c r="F198" s="53"/>
    </row>
    <row r="199" spans="2:6" ht="12" customHeight="1">
      <c r="B199" s="52" t="s">
        <v>140</v>
      </c>
      <c r="C199" s="52">
        <v>-647513.32999999996</v>
      </c>
      <c r="D199" s="53"/>
      <c r="E199" s="53"/>
      <c r="F199" s="53"/>
    </row>
    <row r="200" spans="2:6" ht="12" customHeight="1">
      <c r="B200" s="52" t="s">
        <v>141</v>
      </c>
      <c r="C200" s="52">
        <v>-14067.66</v>
      </c>
      <c r="D200" s="53"/>
      <c r="E200" s="53"/>
      <c r="F200" s="53"/>
    </row>
    <row r="201" spans="2:6" ht="12" customHeight="1">
      <c r="B201" s="52" t="s">
        <v>142</v>
      </c>
      <c r="C201" s="52">
        <v>-577.70000000000005</v>
      </c>
      <c r="D201" s="53"/>
      <c r="E201" s="53"/>
      <c r="F201" s="53"/>
    </row>
    <row r="202" spans="2:6" ht="12" customHeight="1">
      <c r="B202" s="52" t="s">
        <v>143</v>
      </c>
      <c r="C202" s="52">
        <v>-15042.7</v>
      </c>
      <c r="D202" s="53"/>
      <c r="E202" s="53"/>
      <c r="F202" s="53"/>
    </row>
    <row r="203" spans="2:6" ht="12" customHeight="1">
      <c r="B203" s="52" t="s">
        <v>144</v>
      </c>
      <c r="C203" s="52">
        <v>-1011.61</v>
      </c>
      <c r="D203" s="53"/>
      <c r="E203" s="53"/>
      <c r="F203" s="53"/>
    </row>
    <row r="204" spans="2:6" ht="12" customHeight="1">
      <c r="B204" s="52" t="s">
        <v>145</v>
      </c>
      <c r="C204" s="52">
        <v>-46460</v>
      </c>
      <c r="D204" s="53"/>
      <c r="E204" s="53"/>
      <c r="F204" s="53"/>
    </row>
    <row r="205" spans="2:6">
      <c r="B205" s="30"/>
      <c r="C205" s="79">
        <f>SUM(C183:C204)</f>
        <v>-1868205.8199999998</v>
      </c>
      <c r="D205" s="79"/>
      <c r="E205" s="79"/>
      <c r="F205" s="79"/>
    </row>
    <row r="209" spans="2:5" ht="20.25" customHeight="1">
      <c r="B209" s="67" t="s">
        <v>146</v>
      </c>
      <c r="C209" s="68" t="s">
        <v>9</v>
      </c>
      <c r="D209" s="25" t="s">
        <v>147</v>
      </c>
      <c r="E209" s="25" t="s">
        <v>121</v>
      </c>
    </row>
    <row r="210" spans="2:5">
      <c r="B210" s="80" t="s">
        <v>148</v>
      </c>
      <c r="C210" s="81"/>
      <c r="D210" s="82"/>
      <c r="E210" s="83"/>
    </row>
    <row r="211" spans="2:5">
      <c r="B211" s="84"/>
      <c r="C211" s="85"/>
      <c r="D211" s="86"/>
      <c r="E211" s="87"/>
    </row>
    <row r="212" spans="2:5">
      <c r="B212" s="88"/>
      <c r="C212" s="89"/>
      <c r="D212" s="90"/>
      <c r="E212" s="91"/>
    </row>
    <row r="213" spans="2:5" ht="16.5" customHeight="1">
      <c r="C213" s="25">
        <f>SUM(C211:C212)</f>
        <v>0</v>
      </c>
      <c r="D213" s="92"/>
      <c r="E213" s="93"/>
    </row>
    <row r="216" spans="2:5" ht="27.75" customHeight="1">
      <c r="B216" s="67" t="s">
        <v>149</v>
      </c>
      <c r="C216" s="68" t="s">
        <v>9</v>
      </c>
      <c r="D216" s="25" t="s">
        <v>147</v>
      </c>
      <c r="E216" s="25" t="s">
        <v>121</v>
      </c>
    </row>
    <row r="217" spans="2:5">
      <c r="B217" s="80" t="s">
        <v>150</v>
      </c>
      <c r="C217" s="81"/>
      <c r="D217" s="82"/>
      <c r="E217" s="83"/>
    </row>
    <row r="218" spans="2:5">
      <c r="B218" s="84"/>
      <c r="C218" s="85"/>
      <c r="D218" s="86"/>
      <c r="E218" s="87"/>
    </row>
    <row r="219" spans="2:5">
      <c r="B219" s="88"/>
      <c r="C219" s="89"/>
      <c r="D219" s="90"/>
      <c r="E219" s="91"/>
    </row>
    <row r="220" spans="2:5" ht="15" customHeight="1">
      <c r="C220" s="25">
        <f>SUM(C218:C219)</f>
        <v>0</v>
      </c>
      <c r="D220" s="92"/>
      <c r="E220" s="93"/>
    </row>
    <row r="221" spans="2:5" ht="15">
      <c r="B221"/>
    </row>
    <row r="223" spans="2:5" ht="24" customHeight="1">
      <c r="B223" s="67" t="s">
        <v>151</v>
      </c>
      <c r="C223" s="68" t="s">
        <v>9</v>
      </c>
      <c r="D223" s="25" t="s">
        <v>147</v>
      </c>
      <c r="E223" s="25" t="s">
        <v>121</v>
      </c>
    </row>
    <row r="224" spans="2:5">
      <c r="B224" s="80" t="s">
        <v>152</v>
      </c>
      <c r="C224" s="81"/>
      <c r="D224" s="82"/>
      <c r="E224" s="83"/>
    </row>
    <row r="225" spans="2:5">
      <c r="B225" s="84"/>
      <c r="C225" s="85"/>
      <c r="D225" s="86"/>
      <c r="E225" s="87"/>
    </row>
    <row r="226" spans="2:5">
      <c r="B226" s="88"/>
      <c r="C226" s="89"/>
      <c r="D226" s="90"/>
      <c r="E226" s="91"/>
    </row>
    <row r="227" spans="2:5" ht="16.5" customHeight="1">
      <c r="C227" s="25">
        <f>SUM(C225:C226)</f>
        <v>0</v>
      </c>
      <c r="D227" s="92"/>
      <c r="E227" s="93"/>
    </row>
    <row r="230" spans="2:5" ht="24" customHeight="1">
      <c r="B230" s="67" t="s">
        <v>153</v>
      </c>
      <c r="C230" s="68" t="s">
        <v>9</v>
      </c>
      <c r="D230" s="94" t="s">
        <v>147</v>
      </c>
      <c r="E230" s="94" t="s">
        <v>34</v>
      </c>
    </row>
    <row r="231" spans="2:5">
      <c r="B231" s="80" t="s">
        <v>154</v>
      </c>
      <c r="C231" s="27"/>
      <c r="D231" s="27">
        <v>0</v>
      </c>
      <c r="E231" s="27">
        <v>0</v>
      </c>
    </row>
    <row r="232" spans="2:5">
      <c r="B232" s="28"/>
      <c r="C232" s="29"/>
      <c r="D232" s="29">
        <v>0</v>
      </c>
      <c r="E232" s="29">
        <v>0</v>
      </c>
    </row>
    <row r="233" spans="2:5">
      <c r="B233" s="30"/>
      <c r="C233" s="95"/>
      <c r="D233" s="95">
        <v>0</v>
      </c>
      <c r="E233" s="95">
        <v>0</v>
      </c>
    </row>
    <row r="234" spans="2:5" ht="18.75" customHeight="1">
      <c r="C234" s="25">
        <f>SUM(C232:C233)</f>
        <v>0</v>
      </c>
      <c r="D234" s="92"/>
      <c r="E234" s="93"/>
    </row>
    <row r="238" spans="2:5">
      <c r="B238" s="18" t="s">
        <v>155</v>
      </c>
    </row>
    <row r="239" spans="2:5">
      <c r="B239" s="18"/>
    </row>
    <row r="240" spans="2:5">
      <c r="B240" s="18" t="s">
        <v>156</v>
      </c>
    </row>
    <row r="241" spans="2:7">
      <c r="G241" s="10"/>
    </row>
    <row r="242" spans="2:7" ht="24" customHeight="1">
      <c r="B242" s="96" t="s">
        <v>157</v>
      </c>
      <c r="C242" s="97" t="s">
        <v>9</v>
      </c>
      <c r="D242" s="25" t="s">
        <v>158</v>
      </c>
      <c r="E242" s="25" t="s">
        <v>34</v>
      </c>
      <c r="G242" s="98"/>
    </row>
    <row r="243" spans="2:7" ht="12" customHeight="1">
      <c r="B243" s="99" t="s">
        <v>159</v>
      </c>
      <c r="C243" s="100">
        <v>-15000</v>
      </c>
      <c r="D243" s="101"/>
      <c r="E243" s="102"/>
      <c r="G243" s="98"/>
    </row>
    <row r="244" spans="2:7" ht="12" customHeight="1">
      <c r="B244" s="99" t="s">
        <v>160</v>
      </c>
      <c r="C244" s="100">
        <v>-44331.040000000001</v>
      </c>
      <c r="D244" s="101"/>
      <c r="E244" s="102"/>
      <c r="G244" s="98"/>
    </row>
    <row r="245" spans="2:7" ht="12" customHeight="1">
      <c r="B245" s="99" t="s">
        <v>161</v>
      </c>
      <c r="C245" s="100">
        <v>-59331.040000000001</v>
      </c>
      <c r="D245" s="101"/>
      <c r="E245" s="102"/>
      <c r="G245" s="98"/>
    </row>
    <row r="246" spans="2:7" ht="12" customHeight="1">
      <c r="B246" s="99" t="s">
        <v>162</v>
      </c>
      <c r="C246" s="100">
        <v>-195491</v>
      </c>
      <c r="D246" s="101"/>
      <c r="E246" s="102"/>
      <c r="G246" s="98"/>
    </row>
    <row r="247" spans="2:7" ht="12" customHeight="1">
      <c r="B247" s="99" t="s">
        <v>163</v>
      </c>
      <c r="C247" s="100">
        <v>-10584</v>
      </c>
      <c r="D247" s="101"/>
      <c r="E247" s="102"/>
      <c r="G247" s="98"/>
    </row>
    <row r="248" spans="2:7" ht="12" customHeight="1">
      <c r="B248" s="99" t="s">
        <v>164</v>
      </c>
      <c r="C248" s="100">
        <v>-649350</v>
      </c>
      <c r="D248" s="101"/>
      <c r="E248" s="102"/>
      <c r="G248" s="98"/>
    </row>
    <row r="249" spans="2:7" ht="12" customHeight="1">
      <c r="B249" s="99" t="s">
        <v>165</v>
      </c>
      <c r="C249" s="100">
        <v>-3800</v>
      </c>
      <c r="D249" s="101"/>
      <c r="E249" s="102"/>
      <c r="G249" s="98"/>
    </row>
    <row r="250" spans="2:7" ht="12" customHeight="1">
      <c r="B250" s="99" t="s">
        <v>166</v>
      </c>
      <c r="C250" s="100">
        <v>-2100</v>
      </c>
      <c r="D250" s="101"/>
      <c r="E250" s="102"/>
      <c r="G250" s="98"/>
    </row>
    <row r="251" spans="2:7" ht="12" customHeight="1">
      <c r="B251" s="99" t="s">
        <v>167</v>
      </c>
      <c r="C251" s="100">
        <v>-168150</v>
      </c>
      <c r="D251" s="101"/>
      <c r="E251" s="102"/>
      <c r="G251" s="98"/>
    </row>
    <row r="252" spans="2:7" ht="12" customHeight="1">
      <c r="B252" s="99" t="s">
        <v>168</v>
      </c>
      <c r="C252" s="100">
        <v>-1029475</v>
      </c>
      <c r="D252" s="101"/>
      <c r="E252" s="102"/>
      <c r="G252" s="98"/>
    </row>
    <row r="253" spans="2:7" ht="12" customHeight="1">
      <c r="B253" s="99" t="s">
        <v>169</v>
      </c>
      <c r="C253" s="100">
        <f>+C245+C252</f>
        <v>-1088806.04</v>
      </c>
      <c r="D253" s="101"/>
      <c r="E253" s="102"/>
      <c r="G253" s="98"/>
    </row>
    <row r="254" spans="2:7" ht="12" customHeight="1">
      <c r="B254" s="99" t="s">
        <v>170</v>
      </c>
      <c r="C254" s="100">
        <v>-308183.86</v>
      </c>
      <c r="D254" s="101"/>
      <c r="E254" s="102"/>
      <c r="G254" s="98"/>
    </row>
    <row r="255" spans="2:7" ht="12" customHeight="1">
      <c r="B255" s="99" t="s">
        <v>171</v>
      </c>
      <c r="C255" s="100">
        <v>-274085</v>
      </c>
      <c r="D255" s="101"/>
      <c r="E255" s="102"/>
      <c r="G255" s="98"/>
    </row>
    <row r="256" spans="2:7" ht="12" customHeight="1">
      <c r="B256" s="99" t="s">
        <v>172</v>
      </c>
      <c r="C256" s="100">
        <v>-1650</v>
      </c>
      <c r="D256" s="101"/>
      <c r="E256" s="102"/>
      <c r="G256" s="98"/>
    </row>
    <row r="257" spans="2:7" ht="12" customHeight="1">
      <c r="B257" s="99" t="s">
        <v>173</v>
      </c>
      <c r="C257" s="100">
        <v>-214230</v>
      </c>
      <c r="D257" s="101"/>
      <c r="E257" s="102"/>
      <c r="G257" s="98"/>
    </row>
    <row r="258" spans="2:7" ht="12" customHeight="1">
      <c r="B258" s="99" t="s">
        <v>174</v>
      </c>
      <c r="C258" s="100">
        <v>-798148.86</v>
      </c>
      <c r="D258" s="101"/>
      <c r="E258" s="102"/>
      <c r="G258" s="98"/>
    </row>
    <row r="259" spans="2:7" ht="12" customHeight="1">
      <c r="B259" s="99" t="s">
        <v>175</v>
      </c>
      <c r="C259" s="100">
        <v>-798148.86</v>
      </c>
      <c r="D259" s="101"/>
      <c r="E259" s="102"/>
      <c r="G259" s="98"/>
    </row>
    <row r="260" spans="2:7" ht="12" customHeight="1">
      <c r="B260" s="103" t="s">
        <v>176</v>
      </c>
      <c r="C260" s="104">
        <f>+C253+C259</f>
        <v>-1886954.9</v>
      </c>
      <c r="D260" s="100"/>
      <c r="E260" s="102"/>
      <c r="F260" s="105"/>
      <c r="G260" s="98"/>
    </row>
    <row r="261" spans="2:7" ht="12" customHeight="1">
      <c r="B261" s="99" t="s">
        <v>177</v>
      </c>
      <c r="C261" s="100">
        <v>-1418113.52</v>
      </c>
      <c r="D261" s="101"/>
      <c r="E261" s="102"/>
      <c r="G261" s="98"/>
    </row>
    <row r="262" spans="2:7" ht="12" customHeight="1">
      <c r="B262" s="99" t="s">
        <v>178</v>
      </c>
      <c r="C262" s="100">
        <v>-1418113.52</v>
      </c>
      <c r="D262" s="101"/>
      <c r="E262" s="102"/>
      <c r="G262" s="98"/>
    </row>
    <row r="263" spans="2:7" ht="12" customHeight="1">
      <c r="B263" s="99" t="s">
        <v>179</v>
      </c>
      <c r="C263" s="100">
        <v>-13672972.439999999</v>
      </c>
      <c r="D263" s="101"/>
      <c r="E263" s="102"/>
      <c r="G263" s="98"/>
    </row>
    <row r="264" spans="2:7" ht="12" customHeight="1">
      <c r="B264" s="99" t="s">
        <v>180</v>
      </c>
      <c r="C264" s="100">
        <v>-251296.12</v>
      </c>
      <c r="D264" s="101"/>
      <c r="E264" s="102"/>
      <c r="G264" s="98"/>
    </row>
    <row r="265" spans="2:7" ht="12" customHeight="1">
      <c r="B265" s="99" t="s">
        <v>181</v>
      </c>
      <c r="C265" s="100">
        <v>-4826055.4400000004</v>
      </c>
      <c r="D265" s="101"/>
      <c r="E265" s="102"/>
      <c r="G265" s="98"/>
    </row>
    <row r="266" spans="2:7" ht="12" customHeight="1">
      <c r="B266" s="99" t="s">
        <v>182</v>
      </c>
      <c r="C266" s="100">
        <v>-18750324</v>
      </c>
      <c r="D266" s="101"/>
      <c r="E266" s="102"/>
      <c r="G266" s="98"/>
    </row>
    <row r="267" spans="2:7" ht="12" customHeight="1">
      <c r="B267" s="99" t="s">
        <v>183</v>
      </c>
      <c r="C267" s="100">
        <v>-20168437.52</v>
      </c>
      <c r="D267" s="101"/>
      <c r="E267" s="102"/>
      <c r="F267" s="105">
        <f>+C266+C262</f>
        <v>-20168437.52</v>
      </c>
      <c r="G267" s="98"/>
    </row>
    <row r="268" spans="2:7" ht="12" customHeight="1">
      <c r="B268" s="99" t="s">
        <v>184</v>
      </c>
      <c r="C268" s="100">
        <v>-31836508.32</v>
      </c>
      <c r="D268" s="101"/>
      <c r="E268" s="102"/>
      <c r="G268" s="98"/>
    </row>
    <row r="269" spans="2:7" ht="12" customHeight="1">
      <c r="B269" s="99" t="s">
        <v>185</v>
      </c>
      <c r="C269" s="100">
        <v>-1470616.23</v>
      </c>
      <c r="D269" s="101"/>
      <c r="E269" s="102"/>
      <c r="G269" s="98"/>
    </row>
    <row r="270" spans="2:7" ht="12" customHeight="1">
      <c r="B270" s="99" t="s">
        <v>186</v>
      </c>
      <c r="C270" s="100">
        <v>-7355621.8499999996</v>
      </c>
      <c r="D270" s="101"/>
      <c r="E270" s="102"/>
      <c r="G270" s="98"/>
    </row>
    <row r="271" spans="2:7" ht="12" customHeight="1">
      <c r="B271" s="99" t="s">
        <v>187</v>
      </c>
      <c r="C271" s="100">
        <v>-1566160.93</v>
      </c>
      <c r="D271" s="101"/>
      <c r="E271" s="102"/>
      <c r="G271" s="98"/>
    </row>
    <row r="272" spans="2:7" ht="12" customHeight="1">
      <c r="B272" s="99" t="s">
        <v>188</v>
      </c>
      <c r="C272" s="100">
        <v>-42228907.329999998</v>
      </c>
      <c r="D272" s="101"/>
      <c r="E272" s="102"/>
      <c r="G272" s="98"/>
    </row>
    <row r="273" spans="2:7" ht="12" customHeight="1">
      <c r="B273" s="99" t="s">
        <v>189</v>
      </c>
      <c r="C273" s="100">
        <v>-42228907.329999998</v>
      </c>
      <c r="D273" s="101"/>
      <c r="E273" s="102"/>
      <c r="G273" s="98"/>
    </row>
    <row r="274" spans="2:7">
      <c r="B274" s="106" t="s">
        <v>190</v>
      </c>
      <c r="C274" s="100">
        <f>+C267+C273</f>
        <v>-62397344.849999994</v>
      </c>
      <c r="D274" s="100"/>
      <c r="E274" s="100"/>
    </row>
    <row r="275" spans="2:7">
      <c r="B275" s="107" t="s">
        <v>191</v>
      </c>
      <c r="C275" s="108">
        <f>+C260+C274</f>
        <v>-64284299.749999993</v>
      </c>
      <c r="D275" s="65"/>
      <c r="E275" s="65"/>
    </row>
    <row r="278" spans="2:7" ht="24.75" customHeight="1">
      <c r="B278" s="67" t="s">
        <v>192</v>
      </c>
      <c r="C278" s="68" t="s">
        <v>9</v>
      </c>
      <c r="D278" s="25" t="s">
        <v>158</v>
      </c>
      <c r="E278" s="25" t="s">
        <v>34</v>
      </c>
    </row>
    <row r="279" spans="2:7">
      <c r="B279" s="58" t="s">
        <v>193</v>
      </c>
      <c r="C279" s="52">
        <v>0</v>
      </c>
      <c r="D279" s="109"/>
      <c r="E279" s="110"/>
    </row>
    <row r="280" spans="2:7">
      <c r="B280" s="58" t="s">
        <v>194</v>
      </c>
      <c r="C280" s="52">
        <v>-398136.61</v>
      </c>
      <c r="D280" s="111"/>
      <c r="E280" s="33"/>
    </row>
    <row r="281" spans="2:7">
      <c r="B281" s="58" t="s">
        <v>195</v>
      </c>
      <c r="C281" s="52">
        <v>0.31</v>
      </c>
      <c r="D281" s="111"/>
      <c r="E281" s="33"/>
    </row>
    <row r="282" spans="2:7">
      <c r="B282" s="58" t="s">
        <v>196</v>
      </c>
      <c r="C282" s="52">
        <v>0.31</v>
      </c>
      <c r="D282" s="111"/>
      <c r="E282" s="33"/>
    </row>
    <row r="283" spans="2:7">
      <c r="B283" s="30"/>
      <c r="C283" s="64">
        <f>+C280+C282</f>
        <v>-398136.3</v>
      </c>
      <c r="D283" s="92"/>
      <c r="E283" s="93"/>
    </row>
    <row r="287" spans="2:7">
      <c r="B287" s="18" t="s">
        <v>197</v>
      </c>
    </row>
    <row r="289" spans="2:5" ht="26.25" customHeight="1">
      <c r="B289" s="96" t="s">
        <v>198</v>
      </c>
      <c r="C289" s="97" t="s">
        <v>9</v>
      </c>
      <c r="D289" s="25" t="s">
        <v>199</v>
      </c>
      <c r="E289" s="25" t="s">
        <v>200</v>
      </c>
    </row>
    <row r="290" spans="2:5" ht="12" customHeight="1">
      <c r="B290" s="52" t="s">
        <v>201</v>
      </c>
      <c r="C290" s="52">
        <v>16195328.710000001</v>
      </c>
      <c r="D290" s="52">
        <v>42.424599999999998</v>
      </c>
      <c r="E290" s="53"/>
    </row>
    <row r="291" spans="2:5" ht="12" customHeight="1">
      <c r="B291" s="52" t="s">
        <v>202</v>
      </c>
      <c r="C291" s="52">
        <v>6954219.25</v>
      </c>
      <c r="D291" s="52">
        <v>18.216999999999999</v>
      </c>
      <c r="E291" s="53"/>
    </row>
    <row r="292" spans="2:5" ht="12" customHeight="1">
      <c r="B292" s="52" t="s">
        <v>203</v>
      </c>
      <c r="C292" s="52">
        <v>24351.91</v>
      </c>
      <c r="D292" s="52">
        <v>6.3799999999999996E-2</v>
      </c>
      <c r="E292" s="53"/>
    </row>
    <row r="293" spans="2:5" ht="12" customHeight="1">
      <c r="B293" s="52" t="s">
        <v>204</v>
      </c>
      <c r="C293" s="52">
        <v>1386090.55</v>
      </c>
      <c r="D293" s="52">
        <v>3.6309</v>
      </c>
      <c r="E293" s="53"/>
    </row>
    <row r="294" spans="2:5" ht="12" customHeight="1">
      <c r="B294" s="52" t="s">
        <v>205</v>
      </c>
      <c r="C294" s="52">
        <v>722358.62</v>
      </c>
      <c r="D294" s="52">
        <v>1.8923000000000001</v>
      </c>
      <c r="E294" s="53"/>
    </row>
    <row r="295" spans="2:5" ht="12" customHeight="1">
      <c r="B295" s="52" t="s">
        <v>206</v>
      </c>
      <c r="C295" s="52">
        <v>659433.24</v>
      </c>
      <c r="D295" s="52">
        <v>1.7274</v>
      </c>
      <c r="E295" s="53"/>
    </row>
    <row r="296" spans="2:5" ht="12" customHeight="1">
      <c r="B296" s="52" t="s">
        <v>207</v>
      </c>
      <c r="C296" s="52">
        <v>4151172.63</v>
      </c>
      <c r="D296" s="52">
        <v>10.8742</v>
      </c>
      <c r="E296" s="53"/>
    </row>
    <row r="297" spans="2:5" ht="12" customHeight="1">
      <c r="B297" s="52" t="s">
        <v>208</v>
      </c>
      <c r="C297" s="52">
        <v>107120.35</v>
      </c>
      <c r="D297" s="52">
        <v>0.28060000000000002</v>
      </c>
      <c r="E297" s="53"/>
    </row>
    <row r="298" spans="2:5" ht="12" customHeight="1">
      <c r="B298" s="52" t="s">
        <v>209</v>
      </c>
      <c r="C298" s="52">
        <v>47544.61</v>
      </c>
      <c r="D298" s="52">
        <v>0.1245</v>
      </c>
      <c r="E298" s="53"/>
    </row>
    <row r="299" spans="2:5" ht="12" customHeight="1">
      <c r="B299" s="52" t="s">
        <v>210</v>
      </c>
      <c r="C299" s="52">
        <v>10449.16</v>
      </c>
      <c r="D299" s="52">
        <v>2.7400000000000001E-2</v>
      </c>
      <c r="E299" s="53"/>
    </row>
    <row r="300" spans="2:5" ht="12" customHeight="1">
      <c r="B300" s="52" t="s">
        <v>211</v>
      </c>
      <c r="C300" s="52">
        <v>162143.82</v>
      </c>
      <c r="D300" s="52">
        <v>0.42470000000000002</v>
      </c>
      <c r="E300" s="53"/>
    </row>
    <row r="301" spans="2:5" ht="12" customHeight="1">
      <c r="B301" s="52" t="s">
        <v>212</v>
      </c>
      <c r="C301" s="52">
        <v>97830.02</v>
      </c>
      <c r="D301" s="52">
        <v>0.25629999999999997</v>
      </c>
      <c r="E301" s="53"/>
    </row>
    <row r="302" spans="2:5" ht="12" customHeight="1">
      <c r="B302" s="52" t="s">
        <v>213</v>
      </c>
      <c r="C302" s="52">
        <v>9507.2199999999993</v>
      </c>
      <c r="D302" s="52">
        <v>2.4899999999999999E-2</v>
      </c>
      <c r="E302" s="53"/>
    </row>
    <row r="303" spans="2:5" ht="12" customHeight="1">
      <c r="B303" s="52" t="s">
        <v>214</v>
      </c>
      <c r="C303" s="52">
        <v>100088.71</v>
      </c>
      <c r="D303" s="52">
        <v>0.26219999999999999</v>
      </c>
      <c r="E303" s="53"/>
    </row>
    <row r="304" spans="2:5" ht="12" customHeight="1">
      <c r="B304" s="52" t="s">
        <v>215</v>
      </c>
      <c r="C304" s="52">
        <v>21017.26</v>
      </c>
      <c r="D304" s="52">
        <v>5.5100000000000003E-2</v>
      </c>
      <c r="E304" s="53"/>
    </row>
    <row r="305" spans="2:5" ht="12" customHeight="1">
      <c r="B305" s="52" t="s">
        <v>216</v>
      </c>
      <c r="C305" s="52">
        <v>617</v>
      </c>
      <c r="D305" s="52">
        <v>1.6000000000000001E-3</v>
      </c>
      <c r="E305" s="53"/>
    </row>
    <row r="306" spans="2:5" ht="12" customHeight="1">
      <c r="B306" s="52" t="s">
        <v>217</v>
      </c>
      <c r="C306" s="52">
        <v>1463.01</v>
      </c>
      <c r="D306" s="52">
        <v>3.8E-3</v>
      </c>
      <c r="E306" s="53"/>
    </row>
    <row r="307" spans="2:5" ht="12" customHeight="1">
      <c r="B307" s="52" t="s">
        <v>218</v>
      </c>
      <c r="C307" s="52">
        <v>3092.19</v>
      </c>
      <c r="D307" s="52">
        <v>8.0999999999999996E-3</v>
      </c>
      <c r="E307" s="53"/>
    </row>
    <row r="308" spans="2:5" ht="12" customHeight="1">
      <c r="B308" s="52" t="s">
        <v>219</v>
      </c>
      <c r="C308" s="52">
        <v>2968.01</v>
      </c>
      <c r="D308" s="52">
        <v>7.7999999999999996E-3</v>
      </c>
      <c r="E308" s="53"/>
    </row>
    <row r="309" spans="2:5" ht="12" customHeight="1">
      <c r="B309" s="52" t="s">
        <v>220</v>
      </c>
      <c r="C309" s="52">
        <v>593058.06000000006</v>
      </c>
      <c r="D309" s="52">
        <v>1.5536000000000001</v>
      </c>
      <c r="E309" s="53"/>
    </row>
    <row r="310" spans="2:5" ht="12" customHeight="1">
      <c r="B310" s="52" t="s">
        <v>221</v>
      </c>
      <c r="C310" s="52">
        <v>56665.32</v>
      </c>
      <c r="D310" s="52">
        <v>0.1484</v>
      </c>
      <c r="E310" s="53"/>
    </row>
    <row r="311" spans="2:5" ht="12" customHeight="1">
      <c r="B311" s="52" t="s">
        <v>222</v>
      </c>
      <c r="C311" s="52">
        <v>20694.259999999998</v>
      </c>
      <c r="D311" s="52">
        <v>5.4199999999999998E-2</v>
      </c>
      <c r="E311" s="53"/>
    </row>
    <row r="312" spans="2:5" ht="12" customHeight="1">
      <c r="B312" s="52" t="s">
        <v>223</v>
      </c>
      <c r="C312" s="52">
        <v>55852.5</v>
      </c>
      <c r="D312" s="52">
        <v>0.14630000000000001</v>
      </c>
      <c r="E312" s="53"/>
    </row>
    <row r="313" spans="2:5" ht="12" customHeight="1">
      <c r="B313" s="52" t="s">
        <v>224</v>
      </c>
      <c r="C313" s="52">
        <v>71302.3</v>
      </c>
      <c r="D313" s="52">
        <v>0.18679999999999999</v>
      </c>
      <c r="E313" s="53"/>
    </row>
    <row r="314" spans="2:5" ht="12" customHeight="1">
      <c r="B314" s="52" t="s">
        <v>225</v>
      </c>
      <c r="C314" s="52">
        <v>14960</v>
      </c>
      <c r="D314" s="52">
        <v>3.9199999999999999E-2</v>
      </c>
      <c r="E314" s="53"/>
    </row>
    <row r="315" spans="2:5" ht="12" customHeight="1">
      <c r="B315" s="52" t="s">
        <v>226</v>
      </c>
      <c r="C315" s="52">
        <v>18815.93</v>
      </c>
      <c r="D315" s="52">
        <v>4.9299999999999997E-2</v>
      </c>
      <c r="E315" s="53"/>
    </row>
    <row r="316" spans="2:5" ht="12" customHeight="1">
      <c r="B316" s="52" t="s">
        <v>227</v>
      </c>
      <c r="C316" s="52">
        <v>12597.29</v>
      </c>
      <c r="D316" s="52">
        <v>3.3000000000000002E-2</v>
      </c>
      <c r="E316" s="53"/>
    </row>
    <row r="317" spans="2:5" ht="12" customHeight="1">
      <c r="B317" s="52" t="s">
        <v>228</v>
      </c>
      <c r="C317" s="52">
        <v>109921.74</v>
      </c>
      <c r="D317" s="52">
        <v>0.28789999999999999</v>
      </c>
      <c r="E317" s="53"/>
    </row>
    <row r="318" spans="2:5" ht="12" customHeight="1">
      <c r="B318" s="52" t="s">
        <v>229</v>
      </c>
      <c r="C318" s="52">
        <v>4382.38</v>
      </c>
      <c r="D318" s="52">
        <v>1.15E-2</v>
      </c>
      <c r="E318" s="53"/>
    </row>
    <row r="319" spans="2:5" ht="12" customHeight="1">
      <c r="B319" s="52" t="s">
        <v>230</v>
      </c>
      <c r="C319" s="52">
        <v>8858.51</v>
      </c>
      <c r="D319" s="52">
        <v>2.3199999999999998E-2</v>
      </c>
      <c r="E319" s="53"/>
    </row>
    <row r="320" spans="2:5" ht="12" customHeight="1">
      <c r="B320" s="52" t="s">
        <v>231</v>
      </c>
      <c r="C320" s="52">
        <v>347800.97</v>
      </c>
      <c r="D320" s="52">
        <v>0.91110000000000002</v>
      </c>
      <c r="E320" s="53"/>
    </row>
    <row r="321" spans="2:5" ht="12" customHeight="1">
      <c r="B321" s="52" t="s">
        <v>232</v>
      </c>
      <c r="C321" s="52">
        <v>12855.65</v>
      </c>
      <c r="D321" s="52">
        <v>3.3700000000000001E-2</v>
      </c>
      <c r="E321" s="53"/>
    </row>
    <row r="322" spans="2:5" ht="12" customHeight="1">
      <c r="B322" s="52" t="s">
        <v>233</v>
      </c>
      <c r="C322" s="52">
        <v>1708.36</v>
      </c>
      <c r="D322" s="52">
        <v>4.4999999999999997E-3</v>
      </c>
      <c r="E322" s="53"/>
    </row>
    <row r="323" spans="2:5" ht="12" customHeight="1">
      <c r="B323" s="52" t="s">
        <v>234</v>
      </c>
      <c r="C323" s="52">
        <v>23598.57</v>
      </c>
      <c r="D323" s="52">
        <v>6.1800000000000001E-2</v>
      </c>
      <c r="E323" s="53"/>
    </row>
    <row r="324" spans="2:5" ht="12" customHeight="1">
      <c r="B324" s="52" t="s">
        <v>235</v>
      </c>
      <c r="C324" s="52">
        <v>50000</v>
      </c>
      <c r="D324" s="52">
        <v>0.13100000000000001</v>
      </c>
      <c r="E324" s="53"/>
    </row>
    <row r="325" spans="2:5" ht="12" customHeight="1">
      <c r="B325" s="52" t="s">
        <v>236</v>
      </c>
      <c r="C325" s="52">
        <v>19356.810000000001</v>
      </c>
      <c r="D325" s="52">
        <v>5.0700000000000002E-2</v>
      </c>
      <c r="E325" s="53"/>
    </row>
    <row r="326" spans="2:5" ht="12" customHeight="1">
      <c r="B326" s="52" t="s">
        <v>237</v>
      </c>
      <c r="C326" s="52">
        <v>172319.4</v>
      </c>
      <c r="D326" s="52">
        <v>0.45140000000000002</v>
      </c>
      <c r="E326" s="53"/>
    </row>
    <row r="327" spans="2:5" ht="12" customHeight="1">
      <c r="B327" s="52" t="s">
        <v>238</v>
      </c>
      <c r="C327" s="52">
        <v>33539.870000000003</v>
      </c>
      <c r="D327" s="52">
        <v>8.7900000000000006E-2</v>
      </c>
      <c r="E327" s="53"/>
    </row>
    <row r="328" spans="2:5" ht="12" customHeight="1">
      <c r="B328" s="52" t="s">
        <v>239</v>
      </c>
      <c r="C328" s="52">
        <v>36129.33</v>
      </c>
      <c r="D328" s="52">
        <v>9.4600000000000004E-2</v>
      </c>
      <c r="E328" s="53"/>
    </row>
    <row r="329" spans="2:5" ht="12" customHeight="1">
      <c r="B329" s="52" t="s">
        <v>240</v>
      </c>
      <c r="C329" s="52">
        <v>2590.5</v>
      </c>
      <c r="D329" s="52">
        <v>6.7999999999999996E-3</v>
      </c>
      <c r="E329" s="53"/>
    </row>
    <row r="330" spans="2:5" ht="12" customHeight="1">
      <c r="B330" s="52" t="s">
        <v>241</v>
      </c>
      <c r="C330" s="52">
        <v>249194</v>
      </c>
      <c r="D330" s="52">
        <v>0.65280000000000005</v>
      </c>
      <c r="E330" s="53"/>
    </row>
    <row r="331" spans="2:5" ht="12" customHeight="1">
      <c r="B331" s="52" t="s">
        <v>242</v>
      </c>
      <c r="C331" s="52">
        <v>17993.48</v>
      </c>
      <c r="D331" s="52">
        <v>4.7100000000000003E-2</v>
      </c>
      <c r="E331" s="53"/>
    </row>
    <row r="332" spans="2:5" ht="12" customHeight="1">
      <c r="B332" s="52" t="s">
        <v>243</v>
      </c>
      <c r="C332" s="52">
        <v>218587.73</v>
      </c>
      <c r="D332" s="52">
        <v>0.5726</v>
      </c>
      <c r="E332" s="53"/>
    </row>
    <row r="333" spans="2:5" ht="12" customHeight="1">
      <c r="B333" s="52" t="s">
        <v>244</v>
      </c>
      <c r="C333" s="52">
        <v>30667.65</v>
      </c>
      <c r="D333" s="52">
        <v>8.0299999999999996E-2</v>
      </c>
      <c r="E333" s="53"/>
    </row>
    <row r="334" spans="2:5" ht="12" customHeight="1">
      <c r="B334" s="52" t="s">
        <v>245</v>
      </c>
      <c r="C334" s="52">
        <v>10975</v>
      </c>
      <c r="D334" s="52">
        <v>2.87E-2</v>
      </c>
      <c r="E334" s="53"/>
    </row>
    <row r="335" spans="2:5" ht="12" customHeight="1">
      <c r="B335" s="52" t="s">
        <v>246</v>
      </c>
      <c r="C335" s="52">
        <v>508997.29</v>
      </c>
      <c r="D335" s="52">
        <v>1.3332999999999999</v>
      </c>
      <c r="E335" s="53"/>
    </row>
    <row r="336" spans="2:5" ht="12" customHeight="1">
      <c r="B336" s="52" t="s">
        <v>247</v>
      </c>
      <c r="C336" s="52">
        <v>12868.67</v>
      </c>
      <c r="D336" s="52">
        <v>3.3700000000000001E-2</v>
      </c>
      <c r="E336" s="53"/>
    </row>
    <row r="337" spans="2:5" ht="12" customHeight="1">
      <c r="B337" s="52" t="s">
        <v>248</v>
      </c>
      <c r="C337" s="52">
        <v>99836.47</v>
      </c>
      <c r="D337" s="52">
        <v>0.26150000000000001</v>
      </c>
      <c r="E337" s="53"/>
    </row>
    <row r="338" spans="2:5" ht="12" customHeight="1">
      <c r="B338" s="52" t="s">
        <v>249</v>
      </c>
      <c r="C338" s="52">
        <v>24940</v>
      </c>
      <c r="D338" s="52">
        <v>6.5299999999999997E-2</v>
      </c>
      <c r="E338" s="53"/>
    </row>
    <row r="339" spans="2:5" ht="12" customHeight="1">
      <c r="B339" s="52" t="s">
        <v>250</v>
      </c>
      <c r="C339" s="52">
        <v>22620</v>
      </c>
      <c r="D339" s="52">
        <v>5.9299999999999999E-2</v>
      </c>
      <c r="E339" s="53"/>
    </row>
    <row r="340" spans="2:5" ht="12" customHeight="1">
      <c r="B340" s="52" t="s">
        <v>251</v>
      </c>
      <c r="C340" s="52">
        <v>231931.32</v>
      </c>
      <c r="D340" s="52">
        <v>0.60760000000000003</v>
      </c>
      <c r="E340" s="53"/>
    </row>
    <row r="341" spans="2:5" ht="12" customHeight="1">
      <c r="B341" s="52" t="s">
        <v>252</v>
      </c>
      <c r="C341" s="52">
        <v>182154.69</v>
      </c>
      <c r="D341" s="52">
        <v>0.47720000000000001</v>
      </c>
      <c r="E341" s="53"/>
    </row>
    <row r="342" spans="2:5" ht="12" customHeight="1">
      <c r="B342" s="52" t="s">
        <v>253</v>
      </c>
      <c r="C342" s="52">
        <v>293187.87</v>
      </c>
      <c r="D342" s="52">
        <v>0.76800000000000002</v>
      </c>
      <c r="E342" s="53"/>
    </row>
    <row r="343" spans="2:5" ht="12" customHeight="1">
      <c r="B343" s="52" t="s">
        <v>254</v>
      </c>
      <c r="C343" s="52">
        <v>404362.65</v>
      </c>
      <c r="D343" s="52">
        <v>1.0592999999999999</v>
      </c>
      <c r="E343" s="53"/>
    </row>
    <row r="344" spans="2:5" ht="12" customHeight="1">
      <c r="B344" s="52" t="s">
        <v>255</v>
      </c>
      <c r="C344" s="52">
        <v>167616.03</v>
      </c>
      <c r="D344" s="52">
        <v>0.43909999999999999</v>
      </c>
      <c r="E344" s="53"/>
    </row>
    <row r="345" spans="2:5" ht="12" customHeight="1">
      <c r="B345" s="52" t="s">
        <v>256</v>
      </c>
      <c r="C345" s="52">
        <v>12380</v>
      </c>
      <c r="D345" s="52">
        <v>3.2399999999999998E-2</v>
      </c>
      <c r="E345" s="53"/>
    </row>
    <row r="346" spans="2:5" ht="12" customHeight="1">
      <c r="B346" s="52" t="s">
        <v>257</v>
      </c>
      <c r="C346" s="52">
        <v>147715.92000000001</v>
      </c>
      <c r="D346" s="52">
        <v>0.38700000000000001</v>
      </c>
      <c r="E346" s="53"/>
    </row>
    <row r="347" spans="2:5" ht="12" customHeight="1">
      <c r="B347" s="52" t="s">
        <v>258</v>
      </c>
      <c r="C347" s="52">
        <v>85900.08</v>
      </c>
      <c r="D347" s="52">
        <v>0.22500000000000001</v>
      </c>
      <c r="E347" s="53"/>
    </row>
    <row r="348" spans="2:5" ht="12" customHeight="1">
      <c r="B348" s="52" t="s">
        <v>259</v>
      </c>
      <c r="C348" s="52">
        <v>8825</v>
      </c>
      <c r="D348" s="52">
        <v>2.3099999999999999E-2</v>
      </c>
      <c r="E348" s="53"/>
    </row>
    <row r="349" spans="2:5" ht="12" customHeight="1">
      <c r="B349" s="52" t="s">
        <v>260</v>
      </c>
      <c r="C349" s="52">
        <v>34872.720000000001</v>
      </c>
      <c r="D349" s="52">
        <v>9.1399999999999995E-2</v>
      </c>
      <c r="E349" s="53"/>
    </row>
    <row r="350" spans="2:5" ht="12" customHeight="1">
      <c r="B350" s="52" t="s">
        <v>261</v>
      </c>
      <c r="C350" s="52">
        <v>57957.87</v>
      </c>
      <c r="D350" s="52">
        <v>0.15179999999999999</v>
      </c>
      <c r="E350" s="53"/>
    </row>
    <row r="351" spans="2:5" ht="12" customHeight="1">
      <c r="B351" s="52" t="s">
        <v>262</v>
      </c>
      <c r="C351" s="52">
        <v>65087.93</v>
      </c>
      <c r="D351" s="52">
        <v>0.17050000000000001</v>
      </c>
      <c r="E351" s="53"/>
    </row>
    <row r="352" spans="2:5" ht="12" customHeight="1">
      <c r="B352" s="52" t="s">
        <v>263</v>
      </c>
      <c r="C352" s="52">
        <v>548959.61</v>
      </c>
      <c r="D352" s="52">
        <v>1.4379999999999999</v>
      </c>
      <c r="E352" s="53"/>
    </row>
    <row r="353" spans="2:5" ht="12" customHeight="1">
      <c r="B353" s="52" t="s">
        <v>264</v>
      </c>
      <c r="C353" s="52">
        <v>21240.44</v>
      </c>
      <c r="D353" s="52">
        <v>5.5599999999999997E-2</v>
      </c>
      <c r="E353" s="53"/>
    </row>
    <row r="354" spans="2:5" ht="12" customHeight="1">
      <c r="B354" s="52" t="s">
        <v>265</v>
      </c>
      <c r="C354" s="52">
        <v>60616.13</v>
      </c>
      <c r="D354" s="52">
        <v>0.1588</v>
      </c>
      <c r="E354" s="53"/>
    </row>
    <row r="355" spans="2:5" ht="12" customHeight="1">
      <c r="B355" s="52" t="s">
        <v>266</v>
      </c>
      <c r="C355" s="52">
        <v>142060.79</v>
      </c>
      <c r="D355" s="52">
        <v>0.37209999999999999</v>
      </c>
      <c r="E355" s="53"/>
    </row>
    <row r="356" spans="2:5" ht="12" customHeight="1">
      <c r="B356" s="52" t="s">
        <v>267</v>
      </c>
      <c r="C356" s="52">
        <v>57196.6</v>
      </c>
      <c r="D356" s="52">
        <v>0.14979999999999999</v>
      </c>
      <c r="E356" s="53"/>
    </row>
    <row r="357" spans="2:5" ht="12" customHeight="1">
      <c r="B357" s="52" t="s">
        <v>268</v>
      </c>
      <c r="C357" s="52">
        <v>32334</v>
      </c>
      <c r="D357" s="52">
        <v>8.4699999999999998E-2</v>
      </c>
      <c r="E357" s="53"/>
    </row>
    <row r="358" spans="2:5" ht="12" customHeight="1">
      <c r="B358" s="52" t="s">
        <v>269</v>
      </c>
      <c r="C358" s="52">
        <v>31914</v>
      </c>
      <c r="D358" s="52">
        <v>8.3599999999999994E-2</v>
      </c>
      <c r="E358" s="53"/>
    </row>
    <row r="359" spans="2:5" ht="12" customHeight="1">
      <c r="B359" s="52" t="s">
        <v>270</v>
      </c>
      <c r="C359" s="52">
        <v>3666</v>
      </c>
      <c r="D359" s="52">
        <v>9.5999999999999992E-3</v>
      </c>
      <c r="E359" s="53"/>
    </row>
    <row r="360" spans="2:5" ht="12" customHeight="1">
      <c r="B360" s="52" t="s">
        <v>271</v>
      </c>
      <c r="C360" s="52">
        <v>51221.54</v>
      </c>
      <c r="D360" s="52">
        <v>0.13420000000000001</v>
      </c>
      <c r="E360" s="53"/>
    </row>
    <row r="361" spans="2:5" ht="12" customHeight="1">
      <c r="B361" s="52" t="s">
        <v>272</v>
      </c>
      <c r="C361" s="52">
        <v>120908.97</v>
      </c>
      <c r="D361" s="52">
        <v>0.31669999999999998</v>
      </c>
      <c r="E361" s="53"/>
    </row>
    <row r="362" spans="2:5" ht="12" customHeight="1">
      <c r="B362" s="52" t="s">
        <v>273</v>
      </c>
      <c r="C362" s="52">
        <v>4849.5</v>
      </c>
      <c r="D362" s="52">
        <v>1.2699999999999999E-2</v>
      </c>
      <c r="E362" s="53"/>
    </row>
    <row r="363" spans="2:5" ht="12" customHeight="1">
      <c r="B363" s="52" t="s">
        <v>274</v>
      </c>
      <c r="C363" s="52">
        <v>27540.080000000002</v>
      </c>
      <c r="D363" s="52">
        <v>7.2099999999999997E-2</v>
      </c>
      <c r="E363" s="53"/>
    </row>
    <row r="364" spans="2:5" ht="12" customHeight="1">
      <c r="B364" s="52" t="s">
        <v>275</v>
      </c>
      <c r="C364" s="52">
        <v>325321.38</v>
      </c>
      <c r="D364" s="52">
        <v>0.85219999999999996</v>
      </c>
      <c r="E364" s="53"/>
    </row>
    <row r="365" spans="2:5" ht="12" customHeight="1">
      <c r="B365" s="52" t="s">
        <v>276</v>
      </c>
      <c r="C365" s="52">
        <v>161341.43</v>
      </c>
      <c r="D365" s="52">
        <v>0.42259999999999998</v>
      </c>
      <c r="E365" s="53"/>
    </row>
    <row r="366" spans="2:5" ht="12" customHeight="1">
      <c r="B366" s="52" t="s">
        <v>277</v>
      </c>
      <c r="C366" s="52">
        <v>9275.9500000000007</v>
      </c>
      <c r="D366" s="52">
        <v>2.4299999999999999E-2</v>
      </c>
      <c r="E366" s="53"/>
    </row>
    <row r="367" spans="2:5" ht="12" customHeight="1">
      <c r="B367" s="52" t="s">
        <v>278</v>
      </c>
      <c r="C367" s="52">
        <v>12510.22</v>
      </c>
      <c r="D367" s="52">
        <v>3.2800000000000003E-2</v>
      </c>
      <c r="E367" s="53"/>
    </row>
    <row r="368" spans="2:5" ht="12" customHeight="1">
      <c r="B368" s="52" t="s">
        <v>279</v>
      </c>
      <c r="C368" s="52">
        <v>267489</v>
      </c>
      <c r="D368" s="52">
        <v>0.70069999999999999</v>
      </c>
      <c r="E368" s="53"/>
    </row>
    <row r="369" spans="2:7" ht="12" customHeight="1">
      <c r="B369" s="52" t="s">
        <v>280</v>
      </c>
      <c r="C369" s="52">
        <v>1083454.8600000001</v>
      </c>
      <c r="D369" s="52">
        <v>2.8382000000000001</v>
      </c>
      <c r="E369" s="53"/>
    </row>
    <row r="370" spans="2:7">
      <c r="B370" s="59" t="s">
        <v>281</v>
      </c>
      <c r="C370" s="112">
        <f>SUM(C290:C369)</f>
        <v>38174376.889999986</v>
      </c>
      <c r="D370" s="112">
        <f>SUM(D290:D347)</f>
        <v>91.804299999999955</v>
      </c>
      <c r="E370" s="113"/>
    </row>
    <row r="373" spans="2:7">
      <c r="B373" s="18" t="s">
        <v>282</v>
      </c>
    </row>
    <row r="375" spans="2:7" ht="28.5" customHeight="1">
      <c r="B375" s="67" t="s">
        <v>283</v>
      </c>
      <c r="C375" s="68" t="s">
        <v>43</v>
      </c>
      <c r="D375" s="94" t="s">
        <v>44</v>
      </c>
      <c r="E375" s="94" t="s">
        <v>284</v>
      </c>
      <c r="F375" s="114" t="s">
        <v>10</v>
      </c>
      <c r="G375" s="68" t="s">
        <v>147</v>
      </c>
    </row>
    <row r="376" spans="2:7" ht="12" customHeight="1">
      <c r="B376" s="52" t="s">
        <v>285</v>
      </c>
      <c r="C376" s="52">
        <v>-7298</v>
      </c>
      <c r="D376" s="52">
        <v>-7298</v>
      </c>
      <c r="E376" s="52">
        <v>0</v>
      </c>
      <c r="F376" s="115"/>
      <c r="G376" s="116"/>
    </row>
    <row r="377" spans="2:7" ht="12" customHeight="1">
      <c r="B377" s="52" t="s">
        <v>286</v>
      </c>
      <c r="C377" s="52">
        <v>657463</v>
      </c>
      <c r="D377" s="52">
        <v>657463</v>
      </c>
      <c r="E377" s="52">
        <v>0</v>
      </c>
      <c r="F377" s="115"/>
      <c r="G377" s="116"/>
    </row>
    <row r="378" spans="2:7" ht="12" customHeight="1">
      <c r="B378" s="52" t="s">
        <v>287</v>
      </c>
      <c r="C378" s="52">
        <v>-4099259.24</v>
      </c>
      <c r="D378" s="52">
        <v>-3796045.17</v>
      </c>
      <c r="E378" s="52">
        <v>303214.07</v>
      </c>
      <c r="F378" s="115"/>
      <c r="G378" s="116"/>
    </row>
    <row r="379" spans="2:7" ht="12" customHeight="1">
      <c r="B379" s="52" t="s">
        <v>288</v>
      </c>
      <c r="C379" s="52">
        <v>-10949999.99</v>
      </c>
      <c r="D379" s="52">
        <v>-9938794.3000000007</v>
      </c>
      <c r="E379" s="52">
        <v>1011205.69</v>
      </c>
      <c r="F379" s="115"/>
      <c r="G379" s="116"/>
    </row>
    <row r="380" spans="2:7" ht="12" customHeight="1">
      <c r="B380" s="52" t="s">
        <v>289</v>
      </c>
      <c r="C380" s="52">
        <v>-55507877.829999998</v>
      </c>
      <c r="D380" s="52">
        <v>-55228171.090000004</v>
      </c>
      <c r="E380" s="52">
        <v>279706.74</v>
      </c>
      <c r="F380" s="115"/>
      <c r="G380" s="116"/>
    </row>
    <row r="381" spans="2:7" ht="12" customHeight="1">
      <c r="B381" s="52" t="s">
        <v>290</v>
      </c>
      <c r="C381" s="52">
        <v>-4709685</v>
      </c>
      <c r="D381" s="52">
        <v>-4709685</v>
      </c>
      <c r="E381" s="52">
        <v>0</v>
      </c>
      <c r="F381" s="115"/>
      <c r="G381" s="116"/>
    </row>
    <row r="382" spans="2:7" ht="12" customHeight="1">
      <c r="B382" s="52" t="s">
        <v>291</v>
      </c>
      <c r="C382" s="52">
        <v>-6963954.96</v>
      </c>
      <c r="D382" s="52">
        <v>-6963954.96</v>
      </c>
      <c r="E382" s="52">
        <v>0</v>
      </c>
      <c r="F382" s="115"/>
      <c r="G382" s="116"/>
    </row>
    <row r="383" spans="2:7" ht="12" customHeight="1">
      <c r="B383" s="52" t="s">
        <v>292</v>
      </c>
      <c r="C383" s="52">
        <v>-32659157.449999999</v>
      </c>
      <c r="D383" s="52">
        <v>-35209098.909999996</v>
      </c>
      <c r="E383" s="52">
        <v>-2549941.46</v>
      </c>
      <c r="F383" s="115"/>
      <c r="G383" s="116"/>
    </row>
    <row r="384" spans="2:7" ht="12" customHeight="1">
      <c r="B384" s="52" t="s">
        <v>293</v>
      </c>
      <c r="C384" s="52">
        <v>-42897793</v>
      </c>
      <c r="D384" s="52">
        <v>-42897793</v>
      </c>
      <c r="E384" s="52">
        <v>0</v>
      </c>
      <c r="F384" s="115"/>
      <c r="G384" s="116"/>
    </row>
    <row r="385" spans="2:7" ht="12" customHeight="1">
      <c r="B385" s="52" t="s">
        <v>294</v>
      </c>
      <c r="C385" s="52">
        <v>-119690372.61</v>
      </c>
      <c r="D385" s="52">
        <v>-119690372.61</v>
      </c>
      <c r="E385" s="52">
        <v>0</v>
      </c>
      <c r="F385" s="115"/>
      <c r="G385" s="116"/>
    </row>
    <row r="386" spans="2:7" ht="12" customHeight="1">
      <c r="B386" s="52" t="s">
        <v>295</v>
      </c>
      <c r="C386" s="52">
        <v>-4299726.0199999996</v>
      </c>
      <c r="D386" s="52">
        <v>-4299726.0199999996</v>
      </c>
      <c r="E386" s="52">
        <v>0</v>
      </c>
      <c r="F386" s="115"/>
      <c r="G386" s="116"/>
    </row>
    <row r="387" spans="2:7" ht="12" customHeight="1">
      <c r="B387" s="52" t="s">
        <v>296</v>
      </c>
      <c r="C387" s="52">
        <v>-1336854.3500000001</v>
      </c>
      <c r="D387" s="52">
        <v>-1336854.3500000001</v>
      </c>
      <c r="E387" s="52">
        <v>0</v>
      </c>
      <c r="F387" s="115"/>
      <c r="G387" s="116"/>
    </row>
    <row r="388" spans="2:7" ht="12" customHeight="1">
      <c r="B388" s="52" t="s">
        <v>297</v>
      </c>
      <c r="C388" s="52">
        <v>-20686201.850000001</v>
      </c>
      <c r="D388" s="52">
        <v>-20686201.850000001</v>
      </c>
      <c r="E388" s="52">
        <v>0</v>
      </c>
      <c r="F388" s="115"/>
      <c r="G388" s="116"/>
    </row>
    <row r="389" spans="2:7" ht="12" customHeight="1">
      <c r="B389" s="52" t="s">
        <v>298</v>
      </c>
      <c r="C389" s="52">
        <v>-35498000</v>
      </c>
      <c r="D389" s="52">
        <v>-35498000</v>
      </c>
      <c r="E389" s="52">
        <v>0</v>
      </c>
      <c r="F389" s="115"/>
      <c r="G389" s="116"/>
    </row>
    <row r="390" spans="2:7" ht="12" customHeight="1">
      <c r="B390" s="52" t="s">
        <v>299</v>
      </c>
      <c r="C390" s="52">
        <v>-1883287</v>
      </c>
      <c r="D390" s="52">
        <v>-1883287</v>
      </c>
      <c r="E390" s="52">
        <v>0</v>
      </c>
      <c r="F390" s="115"/>
      <c r="G390" s="116"/>
    </row>
    <row r="391" spans="2:7" ht="12" customHeight="1">
      <c r="B391" s="52" t="s">
        <v>300</v>
      </c>
      <c r="C391" s="52">
        <v>-14399573.91</v>
      </c>
      <c r="D391" s="52">
        <v>-14399573.91</v>
      </c>
      <c r="E391" s="52">
        <v>0</v>
      </c>
      <c r="F391" s="115"/>
      <c r="G391" s="116"/>
    </row>
    <row r="392" spans="2:7" ht="12" customHeight="1">
      <c r="B392" s="52" t="s">
        <v>301</v>
      </c>
      <c r="C392" s="52">
        <v>11739962.789999999</v>
      </c>
      <c r="D392" s="52">
        <v>11739962.789999999</v>
      </c>
      <c r="E392" s="52">
        <v>0</v>
      </c>
      <c r="F392" s="115"/>
      <c r="G392" s="116"/>
    </row>
    <row r="393" spans="2:7" ht="12" customHeight="1">
      <c r="B393" s="52" t="s">
        <v>302</v>
      </c>
      <c r="C393" s="52">
        <v>-6143321.2400000002</v>
      </c>
      <c r="D393" s="52">
        <v>-6143321.2400000002</v>
      </c>
      <c r="E393" s="52">
        <v>0</v>
      </c>
      <c r="F393" s="115"/>
      <c r="G393" s="116"/>
    </row>
    <row r="394" spans="2:7">
      <c r="B394" s="59" t="s">
        <v>303</v>
      </c>
      <c r="C394" s="117">
        <f>SUM(C376:C393)</f>
        <v>-349334936.66000003</v>
      </c>
      <c r="D394" s="117">
        <f>SUM(D376:D393)</f>
        <v>-350290751.62000006</v>
      </c>
      <c r="E394" s="117">
        <f>SUM(E376:E393)</f>
        <v>-955814.96</v>
      </c>
      <c r="F394" s="118"/>
      <c r="G394" s="119"/>
    </row>
    <row r="397" spans="2:7">
      <c r="B397" s="120"/>
      <c r="C397" s="120"/>
      <c r="D397" s="120"/>
      <c r="E397" s="120"/>
      <c r="F397" s="120"/>
    </row>
    <row r="398" spans="2:7" ht="27" customHeight="1">
      <c r="B398" s="96" t="s">
        <v>304</v>
      </c>
      <c r="C398" s="97" t="s">
        <v>43</v>
      </c>
      <c r="D398" s="25" t="s">
        <v>44</v>
      </c>
      <c r="E398" s="25" t="s">
        <v>284</v>
      </c>
      <c r="F398" s="121" t="s">
        <v>147</v>
      </c>
    </row>
    <row r="399" spans="2:7" s="123" customFormat="1" ht="12" customHeight="1">
      <c r="B399" s="52" t="s">
        <v>305</v>
      </c>
      <c r="C399" s="52">
        <v>0</v>
      </c>
      <c r="D399" s="52">
        <v>-23958117.699999999</v>
      </c>
      <c r="E399" s="52">
        <v>-23958117.699999999</v>
      </c>
      <c r="F399" s="122"/>
    </row>
    <row r="400" spans="2:7" s="123" customFormat="1" ht="12" customHeight="1">
      <c r="B400" s="52" t="s">
        <v>306</v>
      </c>
      <c r="C400" s="52">
        <v>2218782.21</v>
      </c>
      <c r="D400" s="52">
        <v>2218782.21</v>
      </c>
      <c r="E400" s="52">
        <v>0</v>
      </c>
      <c r="F400" s="122"/>
    </row>
    <row r="401" spans="2:6" s="123" customFormat="1" ht="12" customHeight="1">
      <c r="B401" s="52" t="s">
        <v>307</v>
      </c>
      <c r="C401" s="52">
        <v>-1283409.3600000001</v>
      </c>
      <c r="D401" s="52">
        <v>-1283409.3600000001</v>
      </c>
      <c r="E401" s="52">
        <v>0</v>
      </c>
      <c r="F401" s="122"/>
    </row>
    <row r="402" spans="2:6" s="123" customFormat="1" ht="12" customHeight="1">
      <c r="B402" s="52" t="s">
        <v>308</v>
      </c>
      <c r="C402" s="52">
        <v>4782923.5999999996</v>
      </c>
      <c r="D402" s="52">
        <v>4782923.5999999996</v>
      </c>
      <c r="E402" s="52">
        <v>0</v>
      </c>
      <c r="F402" s="122"/>
    </row>
    <row r="403" spans="2:6" s="123" customFormat="1" ht="12" customHeight="1">
      <c r="B403" s="52" t="s">
        <v>309</v>
      </c>
      <c r="C403" s="52">
        <v>13065355.58</v>
      </c>
      <c r="D403" s="52">
        <v>13065355.58</v>
      </c>
      <c r="E403" s="52">
        <v>0</v>
      </c>
      <c r="F403" s="122"/>
    </row>
    <row r="404" spans="2:6" s="123" customFormat="1" ht="12" customHeight="1">
      <c r="B404" s="52" t="s">
        <v>310</v>
      </c>
      <c r="C404" s="52">
        <v>12662592.15</v>
      </c>
      <c r="D404" s="52">
        <v>12662592.15</v>
      </c>
      <c r="E404" s="52">
        <v>0</v>
      </c>
      <c r="F404" s="122"/>
    </row>
    <row r="405" spans="2:6" s="123" customFormat="1" ht="12" customHeight="1">
      <c r="B405" s="52" t="s">
        <v>311</v>
      </c>
      <c r="C405" s="52">
        <v>21856239.760000002</v>
      </c>
      <c r="D405" s="52">
        <v>21856239.760000002</v>
      </c>
      <c r="E405" s="52">
        <v>0</v>
      </c>
      <c r="F405" s="122"/>
    </row>
    <row r="406" spans="2:6" s="123" customFormat="1" ht="12" customHeight="1">
      <c r="B406" s="52" t="s">
        <v>312</v>
      </c>
      <c r="C406" s="52">
        <v>20788247.489999998</v>
      </c>
      <c r="D406" s="52">
        <v>20788247.489999998</v>
      </c>
      <c r="E406" s="52">
        <v>0</v>
      </c>
      <c r="F406" s="122"/>
    </row>
    <row r="407" spans="2:6" s="123" customFormat="1" ht="12" customHeight="1">
      <c r="B407" s="52" t="s">
        <v>313</v>
      </c>
      <c r="C407" s="52">
        <v>22425110.120000001</v>
      </c>
      <c r="D407" s="52">
        <v>26501462.850000001</v>
      </c>
      <c r="E407" s="52">
        <v>4076352.73</v>
      </c>
      <c r="F407" s="122"/>
    </row>
    <row r="408" spans="2:6" s="123" customFormat="1" ht="12" customHeight="1">
      <c r="B408" s="52" t="s">
        <v>314</v>
      </c>
      <c r="C408" s="52">
        <v>42233730.380000003</v>
      </c>
      <c r="D408" s="52">
        <v>42233730.380000003</v>
      </c>
      <c r="E408" s="52">
        <v>0</v>
      </c>
      <c r="F408" s="122"/>
    </row>
    <row r="409" spans="2:6" s="123" customFormat="1" ht="12" customHeight="1">
      <c r="B409" s="52" t="s">
        <v>315</v>
      </c>
      <c r="C409" s="52">
        <v>6133167.2599999998</v>
      </c>
      <c r="D409" s="52">
        <v>6133167.2599999998</v>
      </c>
      <c r="E409" s="52">
        <v>0</v>
      </c>
      <c r="F409" s="122"/>
    </row>
    <row r="410" spans="2:6" s="123" customFormat="1" ht="12" customHeight="1">
      <c r="B410" s="52" t="s">
        <v>316</v>
      </c>
      <c r="C410" s="52">
        <v>5070852.5999999996</v>
      </c>
      <c r="D410" s="52">
        <v>9192806.2899999991</v>
      </c>
      <c r="E410" s="52">
        <v>4121953.69</v>
      </c>
      <c r="F410" s="122"/>
    </row>
    <row r="411" spans="2:6" s="123" customFormat="1" ht="12" customHeight="1">
      <c r="B411" s="52" t="s">
        <v>317</v>
      </c>
      <c r="C411" s="52">
        <v>-2599837.16</v>
      </c>
      <c r="D411" s="52">
        <v>-2599837.16</v>
      </c>
      <c r="E411" s="52">
        <v>0</v>
      </c>
      <c r="F411" s="122"/>
    </row>
    <row r="412" spans="2:6" s="123" customFormat="1" ht="12" customHeight="1">
      <c r="B412" s="52" t="s">
        <v>318</v>
      </c>
      <c r="C412" s="52">
        <v>-47974741.990000002</v>
      </c>
      <c r="D412" s="52">
        <v>-47974741.990000002</v>
      </c>
      <c r="E412" s="52">
        <v>0</v>
      </c>
      <c r="F412" s="122"/>
    </row>
    <row r="413" spans="2:6" s="123" customFormat="1" ht="12" customHeight="1">
      <c r="B413" s="52" t="s">
        <v>319</v>
      </c>
      <c r="C413" s="52">
        <v>-1214947.05</v>
      </c>
      <c r="D413" s="52">
        <v>-1070787.31</v>
      </c>
      <c r="E413" s="52">
        <v>144159.74</v>
      </c>
      <c r="F413" s="122"/>
    </row>
    <row r="414" spans="2:6" s="123" customFormat="1" ht="12" customHeight="1">
      <c r="B414" s="52" t="s">
        <v>320</v>
      </c>
      <c r="C414" s="52">
        <v>-8541319.3300000001</v>
      </c>
      <c r="D414" s="52">
        <v>-8541319.3300000001</v>
      </c>
      <c r="E414" s="52">
        <v>0</v>
      </c>
      <c r="F414" s="122"/>
    </row>
    <row r="415" spans="2:6" s="123" customFormat="1" ht="12" customHeight="1">
      <c r="B415" s="52" t="s">
        <v>321</v>
      </c>
      <c r="C415" s="52">
        <v>-47597604.869999997</v>
      </c>
      <c r="D415" s="52">
        <v>-51673957.600000001</v>
      </c>
      <c r="E415" s="52">
        <v>-4076352.73</v>
      </c>
      <c r="F415" s="122"/>
    </row>
    <row r="416" spans="2:6" s="123" customFormat="1" ht="12" customHeight="1">
      <c r="B416" s="52" t="s">
        <v>322</v>
      </c>
      <c r="C416" s="52">
        <v>-645982.11</v>
      </c>
      <c r="D416" s="52">
        <v>-645982.11</v>
      </c>
      <c r="E416" s="52">
        <v>0</v>
      </c>
      <c r="F416" s="122"/>
    </row>
    <row r="417" spans="1:6" s="123" customFormat="1" ht="12" customHeight="1">
      <c r="B417" s="58" t="s">
        <v>323</v>
      </c>
      <c r="C417" s="52">
        <v>41379159.280000001</v>
      </c>
      <c r="D417" s="52">
        <v>45645272.710000001</v>
      </c>
      <c r="E417" s="52">
        <v>4266113.43</v>
      </c>
      <c r="F417" s="122"/>
    </row>
    <row r="418" spans="1:6" ht="24" customHeight="1">
      <c r="A418" s="123"/>
      <c r="B418" s="59" t="s">
        <v>324</v>
      </c>
      <c r="C418" s="124">
        <f>+C400+C401+C402+C403+C404+C405+C406+C407+C408+C409+C410+C411+C412+C413+C414+C415+C416</f>
        <v>41379159.279999994</v>
      </c>
      <c r="D418" s="124">
        <f>+D400+D401+D402+D403+D404+D405+D406+D407+D408+D409+D410+D411+D412+D413+D414+D415+D416+D399</f>
        <v>21687155.009999972</v>
      </c>
      <c r="E418" s="124">
        <f>+E400+E401+E402+E403+E404+E405+E406+E407+E408+E409+E410+E411+E412+E413+E414+E415+E416+E399</f>
        <v>-19692004.27</v>
      </c>
      <c r="F418" s="125"/>
    </row>
    <row r="422" spans="1:6">
      <c r="B422" s="18" t="s">
        <v>325</v>
      </c>
    </row>
    <row r="424" spans="1:6" ht="30.75" customHeight="1">
      <c r="B424" s="96" t="s">
        <v>326</v>
      </c>
      <c r="C424" s="97" t="s">
        <v>43</v>
      </c>
      <c r="D424" s="25" t="s">
        <v>44</v>
      </c>
      <c r="E424" s="25" t="s">
        <v>45</v>
      </c>
    </row>
    <row r="425" spans="1:6" ht="12" customHeight="1">
      <c r="B425" s="58" t="s">
        <v>327</v>
      </c>
      <c r="C425" s="52">
        <v>2375206.83</v>
      </c>
      <c r="D425" s="52">
        <v>4168141.55</v>
      </c>
      <c r="E425" s="52">
        <v>1792934.72</v>
      </c>
    </row>
    <row r="426" spans="1:6" ht="12" customHeight="1">
      <c r="B426" s="58" t="s">
        <v>328</v>
      </c>
      <c r="C426" s="52">
        <v>41340.99</v>
      </c>
      <c r="D426" s="52">
        <v>41340.99</v>
      </c>
      <c r="E426" s="52">
        <v>0</v>
      </c>
    </row>
    <row r="427" spans="1:6" ht="12" customHeight="1">
      <c r="B427" s="58" t="s">
        <v>329</v>
      </c>
      <c r="C427" s="52">
        <v>1884525.72</v>
      </c>
      <c r="D427" s="52">
        <v>218972.02</v>
      </c>
      <c r="E427" s="52">
        <v>-1665553.7</v>
      </c>
    </row>
    <row r="428" spans="1:6" ht="12" customHeight="1">
      <c r="B428" s="58" t="s">
        <v>330</v>
      </c>
      <c r="C428" s="52">
        <v>34992.629999999997</v>
      </c>
      <c r="D428" s="52">
        <v>34992.629999999997</v>
      </c>
      <c r="E428" s="52">
        <v>0</v>
      </c>
    </row>
    <row r="429" spans="1:6" ht="12" customHeight="1">
      <c r="B429" s="58" t="s">
        <v>331</v>
      </c>
      <c r="C429" s="52">
        <v>233973.33</v>
      </c>
      <c r="D429" s="52">
        <v>233973.33</v>
      </c>
      <c r="E429" s="52">
        <v>0</v>
      </c>
    </row>
    <row r="430" spans="1:6" ht="12" customHeight="1">
      <c r="B430" s="58" t="s">
        <v>332</v>
      </c>
      <c r="C430" s="52">
        <v>135421.70000000001</v>
      </c>
      <c r="D430" s="52">
        <v>135421.70000000001</v>
      </c>
      <c r="E430" s="52">
        <v>0</v>
      </c>
    </row>
    <row r="431" spans="1:6" ht="12" customHeight="1">
      <c r="B431" s="58" t="s">
        <v>333</v>
      </c>
      <c r="C431" s="52">
        <v>32675.11</v>
      </c>
      <c r="D431" s="52">
        <v>32675.11</v>
      </c>
      <c r="E431" s="52">
        <v>0</v>
      </c>
    </row>
    <row r="432" spans="1:6" ht="12" customHeight="1">
      <c r="B432" s="58" t="s">
        <v>334</v>
      </c>
      <c r="C432" s="52">
        <v>983094.6</v>
      </c>
      <c r="D432" s="52">
        <v>983094.6</v>
      </c>
      <c r="E432" s="52">
        <v>0</v>
      </c>
    </row>
    <row r="433" spans="2:5" ht="12" customHeight="1">
      <c r="B433" s="58" t="s">
        <v>335</v>
      </c>
      <c r="C433" s="52">
        <v>6108804.3200000003</v>
      </c>
      <c r="D433" s="52">
        <v>6108804.3200000003</v>
      </c>
      <c r="E433" s="52">
        <v>0</v>
      </c>
    </row>
    <row r="434" spans="2:5" ht="12" customHeight="1">
      <c r="B434" s="58" t="s">
        <v>336</v>
      </c>
      <c r="C434" s="52">
        <v>2378.12</v>
      </c>
      <c r="D434" s="52">
        <v>141163.20000000001</v>
      </c>
      <c r="E434" s="52">
        <v>138785.07999999999</v>
      </c>
    </row>
    <row r="435" spans="2:5" ht="12" customHeight="1">
      <c r="B435" s="58" t="s">
        <v>337</v>
      </c>
      <c r="C435" s="52">
        <v>464456.71</v>
      </c>
      <c r="D435" s="52">
        <v>285802.53999999998</v>
      </c>
      <c r="E435" s="52">
        <v>-178654.17</v>
      </c>
    </row>
    <row r="436" spans="2:5" ht="12" customHeight="1">
      <c r="B436" s="58" t="s">
        <v>338</v>
      </c>
      <c r="C436" s="52">
        <v>523829.13</v>
      </c>
      <c r="D436" s="52">
        <v>272758.69</v>
      </c>
      <c r="E436" s="52">
        <v>-251070.44</v>
      </c>
    </row>
    <row r="437" spans="2:5" ht="12" customHeight="1">
      <c r="B437" s="58" t="s">
        <v>339</v>
      </c>
      <c r="C437" s="52">
        <v>6319852.7000000002</v>
      </c>
      <c r="D437" s="52">
        <v>10189567.83</v>
      </c>
      <c r="E437" s="52">
        <v>3869715.13</v>
      </c>
    </row>
    <row r="438" spans="2:5" ht="12" customHeight="1">
      <c r="B438" s="58" t="s">
        <v>340</v>
      </c>
      <c r="C438" s="52">
        <v>4677.76</v>
      </c>
      <c r="D438" s="52">
        <v>12430613.93</v>
      </c>
      <c r="E438" s="52">
        <v>12425936.17</v>
      </c>
    </row>
    <row r="439" spans="2:5" ht="12" customHeight="1">
      <c r="B439" s="58" t="s">
        <v>341</v>
      </c>
      <c r="C439" s="52">
        <v>-364271.11</v>
      </c>
      <c r="D439" s="52">
        <v>-96600.05</v>
      </c>
      <c r="E439" s="52">
        <v>267671.06</v>
      </c>
    </row>
    <row r="440" spans="2:5" ht="12" customHeight="1">
      <c r="B440" s="58" t="s">
        <v>342</v>
      </c>
      <c r="C440" s="52">
        <v>679728.29</v>
      </c>
      <c r="D440" s="52">
        <v>679728.29</v>
      </c>
      <c r="E440" s="52">
        <v>0</v>
      </c>
    </row>
    <row r="441" spans="2:5" ht="12" customHeight="1">
      <c r="B441" s="58" t="s">
        <v>343</v>
      </c>
      <c r="C441" s="52">
        <v>315141.18</v>
      </c>
      <c r="D441" s="52">
        <v>315930.12</v>
      </c>
      <c r="E441" s="52">
        <v>788.94</v>
      </c>
    </row>
    <row r="442" spans="2:5" ht="12" customHeight="1">
      <c r="B442" s="58" t="s">
        <v>344</v>
      </c>
      <c r="C442" s="52">
        <v>2342175.79</v>
      </c>
      <c r="D442" s="52">
        <v>4449395.8</v>
      </c>
      <c r="E442" s="52">
        <v>2107220.0099999998</v>
      </c>
    </row>
    <row r="443" spans="2:5" ht="12" customHeight="1">
      <c r="B443" s="58" t="s">
        <v>345</v>
      </c>
      <c r="C443" s="52">
        <v>3398.92</v>
      </c>
      <c r="D443" s="52">
        <v>2245.88</v>
      </c>
      <c r="E443" s="52">
        <v>-1153.04</v>
      </c>
    </row>
    <row r="444" spans="2:5" ht="12" customHeight="1">
      <c r="B444" s="58" t="s">
        <v>346</v>
      </c>
      <c r="C444" s="52">
        <v>13360.23</v>
      </c>
      <c r="D444" s="52">
        <v>13360.23</v>
      </c>
      <c r="E444" s="52">
        <v>0</v>
      </c>
    </row>
    <row r="445" spans="2:5" ht="12" customHeight="1">
      <c r="B445" s="58" t="s">
        <v>347</v>
      </c>
      <c r="C445" s="52">
        <v>1316423.29</v>
      </c>
      <c r="D445" s="52">
        <v>1316423.29</v>
      </c>
      <c r="E445" s="52">
        <v>0</v>
      </c>
    </row>
    <row r="446" spans="2:5" ht="12" customHeight="1">
      <c r="B446" s="58" t="s">
        <v>348</v>
      </c>
      <c r="C446" s="52">
        <v>294875.98</v>
      </c>
      <c r="D446" s="52">
        <v>294672.98</v>
      </c>
      <c r="E446" s="52">
        <v>-203</v>
      </c>
    </row>
    <row r="447" spans="2:5" ht="12" customHeight="1">
      <c r="B447" s="58" t="s">
        <v>349</v>
      </c>
      <c r="C447" s="52">
        <v>167773.87</v>
      </c>
      <c r="D447" s="52">
        <v>137348.99</v>
      </c>
      <c r="E447" s="52">
        <v>-30424.880000000001</v>
      </c>
    </row>
    <row r="448" spans="2:5" ht="12" customHeight="1">
      <c r="B448" s="58" t="s">
        <v>350</v>
      </c>
      <c r="C448" s="52">
        <v>943230.5</v>
      </c>
      <c r="D448" s="52">
        <v>411540.02</v>
      </c>
      <c r="E448" s="52">
        <v>-531690.48</v>
      </c>
    </row>
    <row r="449" spans="2:5" ht="12" customHeight="1">
      <c r="B449" s="58" t="s">
        <v>351</v>
      </c>
      <c r="C449" s="52">
        <v>232</v>
      </c>
      <c r="D449" s="52">
        <v>29</v>
      </c>
      <c r="E449" s="52">
        <v>-203</v>
      </c>
    </row>
    <row r="450" spans="2:5" ht="12" customHeight="1">
      <c r="B450" s="58" t="s">
        <v>352</v>
      </c>
      <c r="C450" s="52">
        <v>480776.54</v>
      </c>
      <c r="D450" s="52">
        <v>7806.99</v>
      </c>
      <c r="E450" s="52">
        <v>-472969.55</v>
      </c>
    </row>
    <row r="451" spans="2:5" ht="12" customHeight="1">
      <c r="B451" s="58" t="s">
        <v>353</v>
      </c>
      <c r="C451" s="52">
        <v>160594.98000000001</v>
      </c>
      <c r="D451" s="52">
        <v>101001.9</v>
      </c>
      <c r="E451" s="52">
        <v>-59593.08</v>
      </c>
    </row>
    <row r="452" spans="2:5" ht="12" customHeight="1">
      <c r="B452" s="58" t="s">
        <v>354</v>
      </c>
      <c r="C452" s="52">
        <v>302268.32</v>
      </c>
      <c r="D452" s="52">
        <v>299422.28000000003</v>
      </c>
      <c r="E452" s="52">
        <v>-2846.04</v>
      </c>
    </row>
    <row r="453" spans="2:5" ht="12" customHeight="1">
      <c r="B453" s="58" t="s">
        <v>355</v>
      </c>
      <c r="C453" s="52">
        <v>2354273.5699999998</v>
      </c>
      <c r="D453" s="52">
        <v>1563138.87</v>
      </c>
      <c r="E453" s="52">
        <v>-791134.7</v>
      </c>
    </row>
    <row r="454" spans="2:5" ht="12" customHeight="1">
      <c r="B454" s="58" t="s">
        <v>356</v>
      </c>
      <c r="C454" s="52">
        <v>802800.79</v>
      </c>
      <c r="D454" s="52">
        <v>755706.97</v>
      </c>
      <c r="E454" s="52">
        <v>-47093.82</v>
      </c>
    </row>
    <row r="455" spans="2:5" ht="12" customHeight="1">
      <c r="B455" s="58" t="s">
        <v>357</v>
      </c>
      <c r="C455" s="52">
        <v>31015384.390000001</v>
      </c>
      <c r="D455" s="52">
        <v>17889548.109999999</v>
      </c>
      <c r="E455" s="52">
        <v>-13125836.279999999</v>
      </c>
    </row>
    <row r="456" spans="2:5" ht="12" customHeight="1">
      <c r="B456" s="58" t="s">
        <v>358</v>
      </c>
      <c r="C456" s="52">
        <v>21298.31</v>
      </c>
      <c r="D456" s="52">
        <v>35786.93</v>
      </c>
      <c r="E456" s="52">
        <v>14488.62</v>
      </c>
    </row>
    <row r="457" spans="2:5" ht="12" customHeight="1">
      <c r="B457" s="58" t="s">
        <v>359</v>
      </c>
      <c r="C457" s="52">
        <v>396585.7</v>
      </c>
      <c r="D457" s="52">
        <v>411549.86</v>
      </c>
      <c r="E457" s="52">
        <v>14964.16</v>
      </c>
    </row>
    <row r="458" spans="2:5" ht="12" customHeight="1">
      <c r="B458" s="58" t="s">
        <v>360</v>
      </c>
      <c r="C458" s="52">
        <v>1537573.64</v>
      </c>
      <c r="D458" s="52">
        <v>810410.21</v>
      </c>
      <c r="E458" s="52">
        <v>-727163.43</v>
      </c>
    </row>
    <row r="459" spans="2:5" ht="12" customHeight="1">
      <c r="B459" s="58" t="s">
        <v>361</v>
      </c>
      <c r="C459" s="52">
        <v>61928854.829999998</v>
      </c>
      <c r="D459" s="52">
        <v>64675769.109999999</v>
      </c>
      <c r="E459" s="52">
        <v>2746914.28</v>
      </c>
    </row>
    <row r="460" spans="2:5" ht="26.25" customHeight="1">
      <c r="B460" s="59" t="s">
        <v>362</v>
      </c>
      <c r="C460" s="126">
        <f>+C459</f>
        <v>61928854.829999998</v>
      </c>
      <c r="D460" s="126">
        <f t="shared" ref="D460:E460" si="8">+D459</f>
        <v>64675769.109999999</v>
      </c>
      <c r="E460" s="126">
        <f t="shared" si="8"/>
        <v>2746914.28</v>
      </c>
    </row>
    <row r="461" spans="2:5">
      <c r="C461" s="36"/>
      <c r="D461" s="36"/>
      <c r="E461" s="36"/>
    </row>
    <row r="463" spans="2:5" ht="24" customHeight="1">
      <c r="B463" s="96" t="s">
        <v>363</v>
      </c>
      <c r="C463" s="97" t="s">
        <v>45</v>
      </c>
      <c r="D463" s="25" t="s">
        <v>364</v>
      </c>
      <c r="E463" s="10"/>
    </row>
    <row r="464" spans="2:5">
      <c r="B464" s="58" t="s">
        <v>365</v>
      </c>
      <c r="C464" s="52"/>
      <c r="D464" s="52"/>
      <c r="E464" s="38"/>
    </row>
    <row r="465" spans="2:7" ht="14.25">
      <c r="B465" s="127" t="s">
        <v>366</v>
      </c>
      <c r="C465" s="52">
        <v>1862769.06</v>
      </c>
      <c r="D465" s="52"/>
      <c r="E465" s="38"/>
    </row>
    <row r="466" spans="2:7">
      <c r="B466" s="59" t="s">
        <v>367</v>
      </c>
      <c r="C466" s="62">
        <f>+C465</f>
        <v>1862769.06</v>
      </c>
      <c r="D466" s="52"/>
      <c r="E466" s="38"/>
    </row>
    <row r="467" spans="2:7" ht="14.25">
      <c r="B467" s="127" t="s">
        <v>368</v>
      </c>
      <c r="C467" s="52">
        <v>1109481.94</v>
      </c>
      <c r="D467" s="52"/>
      <c r="E467" s="38"/>
    </row>
    <row r="468" spans="2:7" ht="15">
      <c r="B468" s="127" t="s">
        <v>369</v>
      </c>
      <c r="C468" s="128">
        <v>0</v>
      </c>
      <c r="D468" s="52"/>
      <c r="E468" s="38"/>
    </row>
    <row r="469" spans="2:7" ht="14.25">
      <c r="B469" s="127" t="s">
        <v>370</v>
      </c>
      <c r="C469" s="52">
        <v>43249.56</v>
      </c>
      <c r="D469" s="52"/>
      <c r="E469" s="38"/>
    </row>
    <row r="470" spans="2:7" ht="14.25">
      <c r="B470" s="127" t="s">
        <v>371</v>
      </c>
      <c r="C470" s="52">
        <v>19999.91</v>
      </c>
      <c r="D470" s="52"/>
      <c r="E470" s="38"/>
    </row>
    <row r="471" spans="2:7">
      <c r="B471" s="59" t="s">
        <v>93</v>
      </c>
      <c r="C471" s="62">
        <f>SUM(C467:C470)</f>
        <v>1172731.4099999999</v>
      </c>
      <c r="D471" s="52"/>
      <c r="E471" s="38"/>
    </row>
    <row r="472" spans="2:7" ht="24.75" customHeight="1">
      <c r="B472" s="59" t="s">
        <v>116</v>
      </c>
      <c r="C472" s="117">
        <f>+C466+C471</f>
        <v>3035500.4699999997</v>
      </c>
      <c r="D472" s="124"/>
      <c r="E472" s="38"/>
      <c r="F472" s="10"/>
      <c r="G472" s="10"/>
    </row>
    <row r="473" spans="2:7">
      <c r="F473" s="10"/>
      <c r="G473" s="10"/>
    </row>
    <row r="474" spans="2:7" ht="15">
      <c r="B474" t="s">
        <v>372</v>
      </c>
      <c r="F474" s="10"/>
      <c r="G474" s="10"/>
    </row>
    <row r="475" spans="2:7">
      <c r="F475" s="10"/>
      <c r="G475" s="10"/>
    </row>
    <row r="476" spans="2:7">
      <c r="F476" s="10"/>
      <c r="G476" s="10"/>
    </row>
    <row r="477" spans="2:7">
      <c r="B477" s="18" t="s">
        <v>373</v>
      </c>
      <c r="F477" s="10"/>
      <c r="G477" s="10"/>
    </row>
    <row r="478" spans="2:7" ht="12" customHeight="1">
      <c r="B478" s="18" t="s">
        <v>374</v>
      </c>
      <c r="F478" s="10"/>
      <c r="G478" s="10"/>
    </row>
    <row r="479" spans="2:7">
      <c r="B479" s="129"/>
      <c r="C479" s="129"/>
      <c r="D479" s="129"/>
      <c r="E479" s="129"/>
      <c r="F479" s="10"/>
      <c r="G479" s="10"/>
    </row>
    <row r="480" spans="2:7">
      <c r="B480" s="130"/>
      <c r="C480" s="130"/>
      <c r="D480" s="130"/>
      <c r="E480" s="130"/>
      <c r="F480" s="10"/>
      <c r="G480" s="10"/>
    </row>
    <row r="481" spans="2:7">
      <c r="B481" s="131" t="s">
        <v>375</v>
      </c>
      <c r="C481" s="132"/>
      <c r="D481" s="132"/>
      <c r="E481" s="133"/>
      <c r="F481" s="10"/>
      <c r="G481" s="10"/>
    </row>
    <row r="482" spans="2:7">
      <c r="B482" s="134" t="s">
        <v>376</v>
      </c>
      <c r="C482" s="135"/>
      <c r="D482" s="135"/>
      <c r="E482" s="136"/>
      <c r="F482" s="10"/>
      <c r="G482" s="137"/>
    </row>
    <row r="483" spans="2:7">
      <c r="B483" s="138" t="s">
        <v>377</v>
      </c>
      <c r="C483" s="139"/>
      <c r="D483" s="139"/>
      <c r="E483" s="140"/>
      <c r="F483" s="10"/>
      <c r="G483" s="137"/>
    </row>
    <row r="484" spans="2:7">
      <c r="B484" s="141" t="s">
        <v>378</v>
      </c>
      <c r="C484" s="142"/>
      <c r="E484" s="143">
        <v>107466526.90000001</v>
      </c>
      <c r="F484" s="10"/>
      <c r="G484" s="137"/>
    </row>
    <row r="485" spans="2:7">
      <c r="B485" s="144"/>
      <c r="C485" s="144"/>
      <c r="D485" s="10"/>
      <c r="F485" s="10"/>
      <c r="G485" s="137"/>
    </row>
    <row r="486" spans="2:7">
      <c r="B486" s="145" t="s">
        <v>379</v>
      </c>
      <c r="C486" s="145"/>
      <c r="D486" s="146"/>
      <c r="E486" s="147">
        <f>SUM(D486:D491)</f>
        <v>-0.31</v>
      </c>
      <c r="F486" s="10"/>
      <c r="G486" s="10"/>
    </row>
    <row r="487" spans="2:7">
      <c r="B487" s="148" t="s">
        <v>380</v>
      </c>
      <c r="C487" s="148"/>
      <c r="D487" s="149" t="s">
        <v>381</v>
      </c>
      <c r="E487" s="150"/>
      <c r="F487" s="10"/>
      <c r="G487" s="10"/>
    </row>
    <row r="488" spans="2:7">
      <c r="B488" s="148" t="s">
        <v>382</v>
      </c>
      <c r="C488" s="148"/>
      <c r="D488" s="149" t="s">
        <v>381</v>
      </c>
      <c r="E488" s="150"/>
      <c r="F488" s="10"/>
      <c r="G488" s="10"/>
    </row>
    <row r="489" spans="2:7">
      <c r="B489" s="148" t="s">
        <v>383</v>
      </c>
      <c r="C489" s="148"/>
      <c r="D489" s="149" t="s">
        <v>381</v>
      </c>
      <c r="E489" s="150"/>
      <c r="F489" s="10"/>
      <c r="G489" s="10"/>
    </row>
    <row r="490" spans="2:7">
      <c r="B490" s="148" t="s">
        <v>384</v>
      </c>
      <c r="C490" s="148"/>
      <c r="D490" s="149" t="s">
        <v>381</v>
      </c>
      <c r="E490" s="150"/>
      <c r="F490" s="10"/>
      <c r="G490" s="10"/>
    </row>
    <row r="491" spans="2:7">
      <c r="B491" s="151" t="s">
        <v>385</v>
      </c>
      <c r="C491" s="152"/>
      <c r="D491" s="149">
        <v>-0.31</v>
      </c>
      <c r="E491" s="150"/>
      <c r="F491" s="10"/>
      <c r="G491" s="10"/>
    </row>
    <row r="492" spans="2:7">
      <c r="B492" s="144"/>
      <c r="C492" s="144"/>
      <c r="D492" s="10"/>
      <c r="F492" s="10"/>
      <c r="G492" s="10"/>
    </row>
    <row r="493" spans="2:7">
      <c r="B493" s="145" t="s">
        <v>386</v>
      </c>
      <c r="C493" s="145"/>
      <c r="D493" s="146"/>
      <c r="E493" s="147">
        <f>SUM(D493:D497)</f>
        <v>42784090.539999999</v>
      </c>
      <c r="F493" s="10"/>
      <c r="G493" s="10"/>
    </row>
    <row r="494" spans="2:7">
      <c r="B494" s="148" t="s">
        <v>387</v>
      </c>
      <c r="C494" s="148"/>
      <c r="D494" s="149" t="s">
        <v>381</v>
      </c>
      <c r="E494" s="150"/>
      <c r="F494" s="10"/>
      <c r="G494" s="10"/>
    </row>
    <row r="495" spans="2:7">
      <c r="B495" s="148" t="s">
        <v>388</v>
      </c>
      <c r="C495" s="148"/>
      <c r="D495" s="149" t="s">
        <v>381</v>
      </c>
      <c r="E495" s="150"/>
      <c r="F495" s="10"/>
      <c r="G495" s="10"/>
    </row>
    <row r="496" spans="2:7">
      <c r="B496" s="148" t="s">
        <v>389</v>
      </c>
      <c r="C496" s="148"/>
      <c r="D496" s="149" t="s">
        <v>381</v>
      </c>
      <c r="E496" s="150"/>
      <c r="F496" s="10"/>
      <c r="G496" s="10"/>
    </row>
    <row r="497" spans="2:9">
      <c r="B497" s="153" t="s">
        <v>390</v>
      </c>
      <c r="C497" s="154"/>
      <c r="D497" s="155">
        <v>42784090.539999999</v>
      </c>
      <c r="E497" s="156"/>
      <c r="F497" s="10"/>
      <c r="G497" s="10"/>
      <c r="I497" s="105"/>
    </row>
    <row r="498" spans="2:9">
      <c r="B498" s="144"/>
      <c r="C498" s="144"/>
      <c r="F498" s="10"/>
      <c r="G498" s="157"/>
      <c r="I498" s="105"/>
    </row>
    <row r="499" spans="2:9">
      <c r="B499" s="158" t="s">
        <v>391</v>
      </c>
      <c r="C499" s="158"/>
      <c r="E499" s="159">
        <f>+E484+E486-E493</f>
        <v>64682436.050000004</v>
      </c>
      <c r="F499" s="10"/>
      <c r="G499" s="157"/>
      <c r="I499" s="105"/>
    </row>
    <row r="500" spans="2:9">
      <c r="B500" s="130"/>
      <c r="C500" s="130"/>
      <c r="D500" s="130"/>
      <c r="E500" s="130"/>
      <c r="F500" s="10"/>
      <c r="G500" s="157"/>
      <c r="I500" s="105"/>
    </row>
    <row r="501" spans="2:9">
      <c r="B501" s="130"/>
      <c r="C501" s="130"/>
      <c r="D501" s="130"/>
      <c r="E501" s="130"/>
      <c r="F501" s="160"/>
      <c r="G501" s="157"/>
      <c r="I501" s="105"/>
    </row>
    <row r="502" spans="2:9">
      <c r="B502" s="131" t="s">
        <v>392</v>
      </c>
      <c r="C502" s="132"/>
      <c r="D502" s="132"/>
      <c r="E502" s="133"/>
      <c r="F502" s="10"/>
      <c r="G502" s="157"/>
      <c r="I502" s="105"/>
    </row>
    <row r="503" spans="2:9">
      <c r="B503" s="134" t="s">
        <v>376</v>
      </c>
      <c r="C503" s="135"/>
      <c r="D503" s="135"/>
      <c r="E503" s="136"/>
      <c r="F503" s="10"/>
      <c r="G503" s="157"/>
      <c r="I503" s="105"/>
    </row>
    <row r="504" spans="2:9">
      <c r="B504" s="138" t="s">
        <v>377</v>
      </c>
      <c r="C504" s="139"/>
      <c r="D504" s="139"/>
      <c r="E504" s="140"/>
      <c r="F504" s="10"/>
      <c r="G504" s="157"/>
    </row>
    <row r="505" spans="2:9">
      <c r="B505" s="141" t="s">
        <v>393</v>
      </c>
      <c r="C505" s="142"/>
      <c r="E505" s="161">
        <v>41209877.359999999</v>
      </c>
      <c r="F505" s="10"/>
      <c r="G505" s="157"/>
    </row>
    <row r="506" spans="2:9">
      <c r="B506" s="144"/>
      <c r="C506" s="144"/>
      <c r="F506" s="10"/>
      <c r="G506" s="157"/>
    </row>
    <row r="507" spans="2:9">
      <c r="B507" s="162" t="s">
        <v>394</v>
      </c>
      <c r="C507" s="162"/>
      <c r="D507" s="146"/>
      <c r="E507" s="163">
        <f>SUM(D507:D524)</f>
        <v>3035500.4699999997</v>
      </c>
      <c r="F507" s="10"/>
      <c r="G507" s="157"/>
    </row>
    <row r="508" spans="2:9">
      <c r="B508" s="148" t="s">
        <v>395</v>
      </c>
      <c r="C508" s="148"/>
      <c r="D508" s="164">
        <v>1109481.94</v>
      </c>
      <c r="E508" s="165"/>
      <c r="F508" s="10"/>
      <c r="G508" s="157"/>
    </row>
    <row r="509" spans="2:9">
      <c r="B509" s="148" t="s">
        <v>396</v>
      </c>
      <c r="C509" s="148"/>
      <c r="D509" s="166" t="s">
        <v>381</v>
      </c>
      <c r="E509" s="165"/>
      <c r="F509" s="10"/>
      <c r="G509" s="137"/>
    </row>
    <row r="510" spans="2:9">
      <c r="B510" s="148" t="s">
        <v>397</v>
      </c>
      <c r="C510" s="148"/>
      <c r="D510" s="164">
        <v>43249.56</v>
      </c>
      <c r="E510" s="165"/>
      <c r="F510" s="10"/>
      <c r="G510" s="137"/>
    </row>
    <row r="511" spans="2:9">
      <c r="B511" s="148" t="s">
        <v>398</v>
      </c>
      <c r="C511" s="148"/>
      <c r="D511" s="166" t="s">
        <v>381</v>
      </c>
      <c r="E511" s="165"/>
      <c r="F511" s="10"/>
      <c r="G511" s="137"/>
    </row>
    <row r="512" spans="2:9">
      <c r="B512" s="148" t="s">
        <v>399</v>
      </c>
      <c r="C512" s="148"/>
      <c r="D512" s="166" t="s">
        <v>381</v>
      </c>
      <c r="E512" s="165"/>
      <c r="F512" s="10"/>
      <c r="G512" s="137"/>
    </row>
    <row r="513" spans="2:8">
      <c r="B513" s="148" t="s">
        <v>400</v>
      </c>
      <c r="C513" s="148"/>
      <c r="D513" s="164">
        <v>19999.91</v>
      </c>
      <c r="E513" s="165"/>
      <c r="F513" s="10"/>
      <c r="G513" s="137"/>
    </row>
    <row r="514" spans="2:8">
      <c r="B514" s="148" t="s">
        <v>401</v>
      </c>
      <c r="C514" s="148"/>
      <c r="D514" s="149" t="s">
        <v>381</v>
      </c>
      <c r="E514" s="165"/>
      <c r="F514" s="10"/>
      <c r="G514" s="137"/>
    </row>
    <row r="515" spans="2:8">
      <c r="B515" s="148" t="s">
        <v>402</v>
      </c>
      <c r="C515" s="148"/>
      <c r="D515" s="149" t="s">
        <v>381</v>
      </c>
      <c r="E515" s="165"/>
      <c r="F515" s="10"/>
      <c r="G515" s="137"/>
    </row>
    <row r="516" spans="2:8">
      <c r="B516" s="148" t="s">
        <v>403</v>
      </c>
      <c r="C516" s="148"/>
      <c r="D516" s="149" t="s">
        <v>381</v>
      </c>
      <c r="E516" s="165"/>
      <c r="F516" s="10"/>
      <c r="G516" s="137"/>
    </row>
    <row r="517" spans="2:8">
      <c r="B517" s="148" t="s">
        <v>404</v>
      </c>
      <c r="C517" s="148"/>
      <c r="D517" s="164">
        <v>1862769.06</v>
      </c>
      <c r="E517" s="165"/>
      <c r="F517" s="10"/>
      <c r="G517" s="137"/>
    </row>
    <row r="518" spans="2:8">
      <c r="B518" s="148" t="s">
        <v>405</v>
      </c>
      <c r="C518" s="148"/>
      <c r="D518" s="149" t="s">
        <v>381</v>
      </c>
      <c r="E518" s="165"/>
      <c r="F518" s="10"/>
      <c r="G518" s="137"/>
      <c r="H518" s="167"/>
    </row>
    <row r="519" spans="2:8">
      <c r="B519" s="148" t="s">
        <v>406</v>
      </c>
      <c r="C519" s="148"/>
      <c r="D519" s="149" t="s">
        <v>381</v>
      </c>
      <c r="E519" s="165"/>
      <c r="F519" s="10"/>
      <c r="G519" s="137"/>
      <c r="H519" s="167"/>
    </row>
    <row r="520" spans="2:8">
      <c r="B520" s="148" t="s">
        <v>407</v>
      </c>
      <c r="C520" s="148"/>
      <c r="D520" s="149" t="s">
        <v>381</v>
      </c>
      <c r="E520" s="165"/>
      <c r="F520" s="10"/>
      <c r="G520" s="168"/>
    </row>
    <row r="521" spans="2:8">
      <c r="B521" s="148" t="s">
        <v>408</v>
      </c>
      <c r="C521" s="148"/>
      <c r="D521" s="149" t="s">
        <v>381</v>
      </c>
      <c r="E521" s="165"/>
      <c r="F521" s="10"/>
      <c r="G521" s="137"/>
    </row>
    <row r="522" spans="2:8">
      <c r="B522" s="148" t="s">
        <v>409</v>
      </c>
      <c r="C522" s="148"/>
      <c r="D522" s="149" t="s">
        <v>381</v>
      </c>
      <c r="E522" s="165"/>
      <c r="F522" s="10"/>
      <c r="G522" s="137"/>
    </row>
    <row r="523" spans="2:8" ht="12.75" customHeight="1">
      <c r="B523" s="148" t="s">
        <v>410</v>
      </c>
      <c r="C523" s="148"/>
      <c r="D523" s="149" t="s">
        <v>381</v>
      </c>
      <c r="E523" s="165"/>
      <c r="F523" s="10"/>
      <c r="G523" s="137"/>
    </row>
    <row r="524" spans="2:8">
      <c r="B524" s="169" t="s">
        <v>411</v>
      </c>
      <c r="C524" s="170"/>
      <c r="D524" s="166"/>
      <c r="E524" s="165"/>
      <c r="F524" s="10"/>
      <c r="G524" s="171"/>
    </row>
    <row r="525" spans="2:8">
      <c r="B525" s="144"/>
      <c r="C525" s="144"/>
      <c r="F525" s="10"/>
      <c r="G525" s="137"/>
    </row>
    <row r="526" spans="2:8">
      <c r="B526" s="162" t="s">
        <v>412</v>
      </c>
      <c r="C526" s="162"/>
      <c r="D526" s="146"/>
      <c r="E526" s="163">
        <f>SUM(D526:D533)</f>
        <v>0</v>
      </c>
      <c r="F526" s="10"/>
      <c r="G526" s="137"/>
    </row>
    <row r="527" spans="2:8">
      <c r="B527" s="148" t="s">
        <v>413</v>
      </c>
      <c r="C527" s="148"/>
      <c r="D527" s="149" t="s">
        <v>381</v>
      </c>
      <c r="E527" s="165"/>
      <c r="F527" s="10"/>
      <c r="G527" s="10"/>
    </row>
    <row r="528" spans="2:8">
      <c r="B528" s="148" t="s">
        <v>414</v>
      </c>
      <c r="C528" s="148"/>
      <c r="D528" s="149" t="s">
        <v>381</v>
      </c>
      <c r="E528" s="165"/>
      <c r="F528" s="10"/>
      <c r="G528" s="157"/>
    </row>
    <row r="529" spans="2:7">
      <c r="B529" s="148" t="s">
        <v>415</v>
      </c>
      <c r="C529" s="148"/>
      <c r="D529" s="149" t="s">
        <v>381</v>
      </c>
      <c r="E529" s="165"/>
      <c r="F529" s="10"/>
      <c r="G529" s="137"/>
    </row>
    <row r="530" spans="2:7">
      <c r="B530" s="148" t="s">
        <v>416</v>
      </c>
      <c r="C530" s="148"/>
      <c r="D530" s="149" t="s">
        <v>381</v>
      </c>
      <c r="E530" s="165"/>
      <c r="F530" s="10"/>
      <c r="G530" s="137"/>
    </row>
    <row r="531" spans="2:7">
      <c r="B531" s="148" t="s">
        <v>417</v>
      </c>
      <c r="C531" s="148"/>
      <c r="D531" s="149" t="s">
        <v>381</v>
      </c>
      <c r="E531" s="165"/>
      <c r="F531" s="10"/>
      <c r="G531" s="137"/>
    </row>
    <row r="532" spans="2:7">
      <c r="B532" s="148" t="s">
        <v>418</v>
      </c>
      <c r="C532" s="148"/>
      <c r="D532" s="149" t="s">
        <v>381</v>
      </c>
      <c r="E532" s="165"/>
      <c r="F532" s="10"/>
      <c r="G532" s="137"/>
    </row>
    <row r="533" spans="2:7">
      <c r="B533" s="169" t="s">
        <v>419</v>
      </c>
      <c r="C533" s="170"/>
      <c r="D533" s="149" t="s">
        <v>381</v>
      </c>
      <c r="E533" s="165"/>
      <c r="F533" s="10"/>
      <c r="G533" s="10"/>
    </row>
    <row r="534" spans="2:7">
      <c r="B534" s="144"/>
      <c r="C534" s="144"/>
      <c r="F534" s="10"/>
      <c r="G534" s="10"/>
    </row>
    <row r="535" spans="2:7">
      <c r="B535" s="172" t="s">
        <v>420</v>
      </c>
      <c r="E535" s="159">
        <f>+E505-E507+E526</f>
        <v>38174376.890000001</v>
      </c>
      <c r="F535" s="137"/>
      <c r="G535" s="137"/>
    </row>
    <row r="536" spans="2:7">
      <c r="F536" s="173"/>
      <c r="G536" s="160"/>
    </row>
    <row r="537" spans="2:7">
      <c r="F537" s="10"/>
      <c r="G537" s="10"/>
    </row>
    <row r="538" spans="2:7">
      <c r="F538" s="171"/>
      <c r="G538" s="10"/>
    </row>
    <row r="539" spans="2:7">
      <c r="E539" s="105"/>
      <c r="F539" s="171"/>
      <c r="G539" s="10"/>
    </row>
    <row r="540" spans="2:7">
      <c r="F540" s="10"/>
      <c r="G540" s="137"/>
    </row>
    <row r="541" spans="2:7">
      <c r="B541" s="174" t="s">
        <v>421</v>
      </c>
      <c r="C541" s="174"/>
      <c r="D541" s="174"/>
      <c r="E541" s="174"/>
      <c r="F541" s="174"/>
      <c r="G541" s="137"/>
    </row>
    <row r="542" spans="2:7">
      <c r="B542" s="175"/>
      <c r="C542" s="175"/>
      <c r="D542" s="175"/>
      <c r="E542" s="175"/>
      <c r="F542" s="176"/>
      <c r="G542" s="137"/>
    </row>
    <row r="543" spans="2:7">
      <c r="B543" s="175"/>
      <c r="C543" s="175"/>
      <c r="D543" s="175"/>
      <c r="E543" s="175"/>
      <c r="F543" s="175"/>
      <c r="G543" s="137"/>
    </row>
    <row r="544" spans="2:7" ht="21" customHeight="1">
      <c r="B544" s="67" t="s">
        <v>422</v>
      </c>
      <c r="C544" s="68" t="s">
        <v>43</v>
      </c>
      <c r="D544" s="94" t="s">
        <v>44</v>
      </c>
      <c r="E544" s="94" t="s">
        <v>45</v>
      </c>
      <c r="F544" s="10"/>
      <c r="G544" s="137"/>
    </row>
    <row r="545" spans="2:7">
      <c r="B545" s="26" t="s">
        <v>423</v>
      </c>
      <c r="C545" s="177">
        <v>0</v>
      </c>
      <c r="D545" s="178"/>
      <c r="E545" s="178"/>
      <c r="F545" s="10"/>
      <c r="G545" s="137"/>
    </row>
    <row r="546" spans="2:7">
      <c r="B546" s="28"/>
      <c r="C546" s="179">
        <v>0</v>
      </c>
      <c r="D546" s="41"/>
      <c r="E546" s="41"/>
      <c r="F546" s="10"/>
      <c r="G546" s="137"/>
    </row>
    <row r="547" spans="2:7">
      <c r="B547" s="30"/>
      <c r="C547" s="180">
        <v>0</v>
      </c>
      <c r="D547" s="181">
        <v>0</v>
      </c>
      <c r="E547" s="181">
        <v>0</v>
      </c>
      <c r="F547" s="10"/>
      <c r="G547" s="137"/>
    </row>
    <row r="548" spans="2:7" ht="21" customHeight="1">
      <c r="C548" s="25">
        <f t="shared" ref="C548" si="9">SUM(C546:C547)</f>
        <v>0</v>
      </c>
      <c r="D548" s="25">
        <f t="shared" ref="D548:E548" si="10">SUM(D546:D547)</f>
        <v>0</v>
      </c>
      <c r="E548" s="25">
        <f t="shared" si="10"/>
        <v>0</v>
      </c>
      <c r="F548" s="10"/>
      <c r="G548" s="137"/>
    </row>
    <row r="549" spans="2:7">
      <c r="F549" s="10"/>
      <c r="G549" s="137"/>
    </row>
    <row r="550" spans="2:7">
      <c r="F550" s="10"/>
      <c r="G550" s="10"/>
    </row>
    <row r="551" spans="2:7">
      <c r="F551" s="10"/>
      <c r="G551" s="137"/>
    </row>
    <row r="552" spans="2:7">
      <c r="F552" s="10"/>
      <c r="G552" s="137"/>
    </row>
    <row r="553" spans="2:7">
      <c r="B553" s="182" t="s">
        <v>424</v>
      </c>
      <c r="F553" s="10"/>
      <c r="G553" s="10"/>
    </row>
    <row r="554" spans="2:7" ht="12" customHeight="1">
      <c r="F554" s="10"/>
      <c r="G554" s="10"/>
    </row>
    <row r="555" spans="2:7">
      <c r="C555" s="130"/>
      <c r="D555" s="130"/>
      <c r="E555" s="130"/>
    </row>
    <row r="556" spans="2:7">
      <c r="C556" s="130"/>
      <c r="D556" s="130"/>
      <c r="E556" s="130"/>
    </row>
    <row r="557" spans="2:7">
      <c r="C557" s="130"/>
      <c r="D557" s="130"/>
      <c r="E557" s="130"/>
    </row>
    <row r="558" spans="2:7">
      <c r="G558" s="10"/>
    </row>
    <row r="559" spans="2:7">
      <c r="B559" s="183"/>
      <c r="C559" s="130"/>
      <c r="D559" s="183"/>
      <c r="E559" s="183"/>
      <c r="F559" s="184"/>
      <c r="G559" s="184"/>
    </row>
    <row r="560" spans="2:7">
      <c r="B560" s="185" t="s">
        <v>425</v>
      </c>
      <c r="C560" s="130"/>
      <c r="D560" s="185" t="s">
        <v>426</v>
      </c>
      <c r="E560" s="185"/>
      <c r="F560" s="10"/>
      <c r="G560" s="186"/>
    </row>
    <row r="561" spans="2:7">
      <c r="B561" s="185" t="s">
        <v>427</v>
      </c>
      <c r="C561" s="130"/>
      <c r="D561" s="185" t="s">
        <v>428</v>
      </c>
      <c r="E561" s="185"/>
      <c r="F561" s="187"/>
      <c r="G561" s="187"/>
    </row>
    <row r="562" spans="2:7">
      <c r="B562" s="130"/>
      <c r="C562" s="130"/>
      <c r="D562" s="130"/>
      <c r="E562" s="130"/>
      <c r="F562" s="130"/>
      <c r="G562" s="130"/>
    </row>
    <row r="563" spans="2:7">
      <c r="B563" s="130"/>
      <c r="C563" s="130"/>
      <c r="D563" s="130"/>
      <c r="E563" s="130"/>
      <c r="F563" s="130"/>
      <c r="G563" s="130"/>
    </row>
    <row r="567" spans="2:7" ht="12.75" customHeight="1"/>
    <row r="570" spans="2:7" ht="12.75" customHeight="1"/>
  </sheetData>
  <mergeCells count="64">
    <mergeCell ref="B532:C532"/>
    <mergeCell ref="B533:C533"/>
    <mergeCell ref="B534:C534"/>
    <mergeCell ref="B541:F541"/>
    <mergeCell ref="B526:C526"/>
    <mergeCell ref="B527:C527"/>
    <mergeCell ref="B528:C528"/>
    <mergeCell ref="B529:C529"/>
    <mergeCell ref="B530:C530"/>
    <mergeCell ref="B531:C531"/>
    <mergeCell ref="B520:C520"/>
    <mergeCell ref="B521:C521"/>
    <mergeCell ref="B522:C522"/>
    <mergeCell ref="B523:C523"/>
    <mergeCell ref="B524:C524"/>
    <mergeCell ref="B525:C525"/>
    <mergeCell ref="B514:C514"/>
    <mergeCell ref="B515:C515"/>
    <mergeCell ref="B516:C516"/>
    <mergeCell ref="B517:C517"/>
    <mergeCell ref="B518:C518"/>
    <mergeCell ref="B519:C519"/>
    <mergeCell ref="B508:C508"/>
    <mergeCell ref="B509:C509"/>
    <mergeCell ref="B510:C510"/>
    <mergeCell ref="B511:C511"/>
    <mergeCell ref="B512:C512"/>
    <mergeCell ref="B513:C513"/>
    <mergeCell ref="B502:E502"/>
    <mergeCell ref="B503:E503"/>
    <mergeCell ref="B504:E504"/>
    <mergeCell ref="B505:C505"/>
    <mergeCell ref="B506:C506"/>
    <mergeCell ref="B507:C507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482:E482"/>
    <mergeCell ref="B483:E483"/>
    <mergeCell ref="B484:C484"/>
    <mergeCell ref="B485:C485"/>
    <mergeCell ref="B486:C486"/>
    <mergeCell ref="B487:C487"/>
    <mergeCell ref="D220:E220"/>
    <mergeCell ref="D227:E227"/>
    <mergeCell ref="D234:E234"/>
    <mergeCell ref="D283:E283"/>
    <mergeCell ref="B479:E479"/>
    <mergeCell ref="B481:E481"/>
    <mergeCell ref="A2:L2"/>
    <mergeCell ref="A3:L3"/>
    <mergeCell ref="A4:L4"/>
    <mergeCell ref="A9:L9"/>
    <mergeCell ref="D72:E72"/>
    <mergeCell ref="D213:E213"/>
  </mergeCells>
  <dataValidations count="4">
    <dataValidation allowBlank="1" showInputMessage="1" showErrorMessage="1" prompt="Especificar origen de dicho recurso: Federal, Estatal, Municipal, Particulares." sqref="D209 D216 D223"/>
    <dataValidation allowBlank="1" showInputMessage="1" showErrorMessage="1" prompt="Características cualitativas significativas que les impacten financieramente." sqref="D170:E170 E209 E216 E223"/>
    <dataValidation allowBlank="1" showInputMessage="1" showErrorMessage="1" prompt="Corresponde al número de la cuenta de acuerdo al Plan de Cuentas emitido por el CONAC (DOF 22/11/2010)." sqref="B170"/>
    <dataValidation allowBlank="1" showInputMessage="1" showErrorMessage="1" prompt="Saldo final del periodo que corresponde la cuenta pública presentada (mensual:  enero, febrero, marzo, etc.; trimestral: 1er, 2do, 3ro. o 4to.)." sqref="C170 C209 C216 C223"/>
  </dataValidations>
  <pageMargins left="0.46" right="0.70866141732283472" top="0.38" bottom="0.74803149606299213" header="0.31496062992125984" footer="0.31496062992125984"/>
  <pageSetup scale="28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2017-08-23T02:26:11Z</dcterms:created>
  <dcterms:modified xsi:type="dcterms:W3CDTF">2017-08-23T02:27:39Z</dcterms:modified>
</cp:coreProperties>
</file>