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6\4    INFORMACIÓN CONTABLE\09  NDM\"/>
    </mc:Choice>
  </mc:AlternateContent>
  <bookViews>
    <workbookView xWindow="0" yWindow="0" windowWidth="28800" windowHeight="12135"/>
  </bookViews>
  <sheets>
    <sheet name="NOTAS" sheetId="1" r:id="rId1"/>
  </sheets>
  <definedNames>
    <definedName name="_xlnm.Print_Area" localSheetId="0">NOTAS!$A$2:$H$634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1" i="1" l="1"/>
  <c r="D621" i="1"/>
  <c r="C621" i="1"/>
  <c r="E608" i="1"/>
  <c r="E599" i="1"/>
  <c r="E580" i="1"/>
  <c r="E566" i="1"/>
  <c r="E559" i="1"/>
  <c r="E572" i="1" s="1"/>
  <c r="C545" i="1"/>
  <c r="E530" i="1"/>
  <c r="D530" i="1"/>
  <c r="C530" i="1"/>
  <c r="E481" i="1"/>
  <c r="D481" i="1"/>
  <c r="C481" i="1"/>
  <c r="E457" i="1"/>
  <c r="D457" i="1"/>
  <c r="C457" i="1"/>
  <c r="D433" i="1"/>
  <c r="C433" i="1"/>
  <c r="C316" i="1"/>
  <c r="C308" i="1"/>
  <c r="C252" i="1"/>
  <c r="C245" i="1"/>
  <c r="C238" i="1"/>
  <c r="C231" i="1"/>
  <c r="C223" i="1"/>
  <c r="C186" i="1"/>
  <c r="C177" i="1"/>
  <c r="E170" i="1"/>
  <c r="D170" i="1"/>
  <c r="C170" i="1"/>
  <c r="E159" i="1"/>
  <c r="D159" i="1"/>
  <c r="C159" i="1"/>
  <c r="E138" i="1"/>
  <c r="D138" i="1"/>
  <c r="C138" i="1"/>
  <c r="E102" i="1"/>
  <c r="E160" i="1" s="1"/>
  <c r="D102" i="1"/>
  <c r="D160" i="1" s="1"/>
  <c r="C102" i="1"/>
  <c r="C160" i="1" s="1"/>
  <c r="C80" i="1"/>
  <c r="C73" i="1"/>
  <c r="C62" i="1"/>
  <c r="E51" i="1"/>
  <c r="D51" i="1"/>
  <c r="C51" i="1"/>
  <c r="E43" i="1"/>
  <c r="D43" i="1"/>
  <c r="C43" i="1"/>
  <c r="E31" i="1"/>
  <c r="C31" i="1"/>
</calcChain>
</file>

<file path=xl/sharedStrings.xml><?xml version="1.0" encoding="utf-8"?>
<sst xmlns="http://schemas.openxmlformats.org/spreadsheetml/2006/main" count="548" uniqueCount="500">
  <si>
    <t xml:space="preserve">NOTAS A LOS ESTADOS FINANCIEROS </t>
  </si>
  <si>
    <t>Al 31 de Diciembre del 2016</t>
  </si>
  <si>
    <t>Ente Público:</t>
  </si>
  <si>
    <t>UNIVERSIDAD POLITÉCNICA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</si>
  <si>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</si>
  <si>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</si>
  <si>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</si>
  <si>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</si>
  <si>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</si>
  <si>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</si>
  <si>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</si>
  <si>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</si>
  <si>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</si>
  <si>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</si>
  <si>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1121101001  INV BANAMEX 2907480</t>
  </si>
  <si>
    <t>1121101002  INV BANAMEX 2907514</t>
  </si>
  <si>
    <t>1121101003  INV BANAMEX 2907515</t>
  </si>
  <si>
    <t>1121101004  INV BANAMEX 2907543</t>
  </si>
  <si>
    <t>1121101005  INV BANAMEX 2907544020 FAM 2009</t>
  </si>
  <si>
    <t>1121101006  INV BANAMEX 2907544</t>
  </si>
  <si>
    <t>1121101007  INV BANAMEX 29075440</t>
  </si>
  <si>
    <t>1121107001  INV SANTANDER 180000</t>
  </si>
  <si>
    <t>1121107003  INV SANTANDER 655001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</si>
  <si>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</si>
  <si>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</si>
  <si>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</si>
  <si>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</si>
  <si>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</si>
  <si>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</si>
  <si>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1124 INGRESOS POR RECUPERAR CP</t>
  </si>
  <si>
    <t>ESF-03 DEUDORES P/RECUPERAR</t>
  </si>
  <si>
    <t>90 DIAS</t>
  </si>
  <si>
    <t>180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</si>
  <si>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</si>
  <si>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</si>
  <si>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</si>
  <si>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</si>
  <si>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</si>
  <si>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</si>
  <si>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</si>
  <si>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</si>
  <si>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</si>
  <si>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</si>
  <si>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</si>
  <si>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</si>
  <si>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</si>
  <si>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</si>
  <si>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</si>
  <si>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</si>
  <si>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</si>
  <si>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</si>
  <si>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</si>
  <si>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</si>
  <si>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</si>
  <si>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</si>
  <si>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</si>
  <si>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</si>
  <si>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</si>
  <si>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</si>
  <si>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</si>
  <si>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</si>
  <si>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</si>
  <si>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</si>
  <si>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</si>
  <si>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</si>
  <si>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1230 BIENES INMUEBLES, INFRAESTRUCTURA Y CONTRUCCIONES EN PROCESO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</si>
  <si>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</si>
  <si>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</si>
  <si>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</si>
  <si>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</si>
  <si>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</si>
  <si>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</si>
  <si>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</si>
  <si>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</si>
  <si>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</si>
  <si>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</si>
  <si>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</si>
  <si>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</si>
  <si>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</si>
  <si>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</si>
  <si>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</si>
  <si>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</si>
  <si>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</si>
  <si>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</si>
  <si>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</si>
  <si>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</si>
  <si>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</si>
  <si>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</si>
  <si>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</si>
  <si>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</si>
  <si>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</si>
  <si>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</si>
  <si>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</si>
  <si>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</si>
  <si>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</si>
  <si>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</si>
  <si>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</si>
  <si>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</si>
  <si>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</si>
  <si>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</si>
  <si>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</si>
  <si>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1240 BIENES MUEBLES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</si>
  <si>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</si>
  <si>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</si>
  <si>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</si>
  <si>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</si>
  <si>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</si>
  <si>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</si>
  <si>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</si>
  <si>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</si>
  <si>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</si>
  <si>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</si>
  <si>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</si>
  <si>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</si>
  <si>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</si>
  <si>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</si>
  <si>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</si>
  <si>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</si>
  <si>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</si>
  <si>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</si>
  <si>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</si>
  <si>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</si>
  <si>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</si>
  <si>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</si>
  <si>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</si>
  <si>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</si>
  <si>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</si>
  <si>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</si>
  <si>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</si>
  <si>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</si>
  <si>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</si>
  <si>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</si>
  <si>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</si>
  <si>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</si>
  <si>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</si>
  <si>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2111501002  OTRAS PREST. SOC. Y</t>
  </si>
  <si>
    <t>2112101001  PROVEEDORES DE BIENES Y SERVICIOS</t>
  </si>
  <si>
    <t>2112101002  PADRON UNICO DE PROVEEDORES</t>
  </si>
  <si>
    <t>2112102001  PROVEEDORES EJE ANT</t>
  </si>
  <si>
    <t>2113201001  CONTRATISTAS PROY. D</t>
  </si>
  <si>
    <t>2113202001  CONTRATISTAS OBRAS P</t>
  </si>
  <si>
    <t>2114300003  CTAS X PAGAR MUNICIPIOS</t>
  </si>
  <si>
    <t>2117101001  ISR NOMINA</t>
  </si>
  <si>
    <t>2117101002  ISR ASIMILADOS A SALARIOS</t>
  </si>
  <si>
    <t>2117101010  ISR RETENCION POR HONORARIOS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</si>
  <si>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</si>
  <si>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</si>
  <si>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</si>
  <si>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</si>
  <si>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</si>
  <si>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</si>
  <si>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2117917001  "OTROS, UNIFORMES, A</t>
  </si>
  <si>
    <t>2117918001  DIVO 5% AL MILLAR</t>
  </si>
  <si>
    <t>2117918002  CAP 2% AL MILLAR</t>
  </si>
  <si>
    <t>2117918003  RAPCE 5 AL MILLAR</t>
  </si>
  <si>
    <t>2117918004  ICIC 2 AL MILLAR</t>
  </si>
  <si>
    <t>2119904003  CXP GEG POR RENDIMIENTOS</t>
  </si>
  <si>
    <t>2119904005  CXP POR REMANENTES</t>
  </si>
  <si>
    <t>2119904008  CXP REMANENTE EN SOL</t>
  </si>
  <si>
    <t>2119905001  ACREEDORES DIVERSOS</t>
  </si>
  <si>
    <t>2119905004  PARTIDAS EN CONCIL.BANCARIAS</t>
  </si>
  <si>
    <t>2119905007  PROYECTO DE INTERNACIONALIZACIÓN</t>
  </si>
  <si>
    <t>ESF-12   TOTAL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</si>
  <si>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</si>
  <si>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</si>
  <si>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</si>
  <si>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</si>
  <si>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</si>
  <si>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</si>
  <si>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</si>
  <si>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</si>
  <si>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</si>
  <si>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</si>
  <si>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</si>
  <si>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</si>
  <si>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</si>
  <si>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RENTA DE CAFETERIA</t>
  </si>
  <si>
    <t>4151510261  RENTA DE ESPACIOS DIVERSOS</t>
  </si>
  <si>
    <t>4151 Produc. Derivados del Uso y Aprov.</t>
  </si>
  <si>
    <t>4159510701  POR CONCEPTO DE FICHAS</t>
  </si>
  <si>
    <t>4159510710  REEXPEDICION DE CREDENCIALES</t>
  </si>
  <si>
    <t>4159510715  GESTORIA DE TITULACION</t>
  </si>
  <si>
    <t>4159510805  POR CONCEPTO DE CURSOS DE IDIOMAS</t>
  </si>
  <si>
    <t>4159510820  POR CONCEPTO DE CURSOS OTROS</t>
  </si>
  <si>
    <t>4159510903  EXAMENES DE INGLÉS</t>
  </si>
  <si>
    <t>4159511220  EVALUACIÓN MÉDICA Y FÍSICA</t>
  </si>
  <si>
    <t>4159 Otros Productos que Generan Ing.</t>
  </si>
  <si>
    <t>4150 Productos de Tipo Corriente</t>
  </si>
  <si>
    <t>4162610061  SANCIONES</t>
  </si>
  <si>
    <t>4162610062  MULTAS E INFRACCIONES</t>
  </si>
  <si>
    <t>4162 Multas</t>
  </si>
  <si>
    <t>4163610031  INDEMNIZACIONES (REC</t>
  </si>
  <si>
    <t>4163 Indemnizaciones</t>
  </si>
  <si>
    <t>4169610000  OTROS APROVECHAMIENTOS</t>
  </si>
  <si>
    <t>4169610154  POR CONCEPTO DE DONATIVOS</t>
  </si>
  <si>
    <t>4169610164  POR CONCEPTO DE CERTIFICACIONES</t>
  </si>
  <si>
    <t>4169610165  PAGO EXTEMPORANEO REINSCRIPCIÓN</t>
  </si>
  <si>
    <t>4169610166  RECURSO DE MATERIAS</t>
  </si>
  <si>
    <t>4169610903  RECURSOS INTERINSTITUCIONALES</t>
  </si>
  <si>
    <t>4169 Otros Aprovechamientos</t>
  </si>
  <si>
    <t>4160 Aprovechamientos de Tipo Corriente</t>
  </si>
  <si>
    <t>4173711204  PRESTACIÓN SERVICIOS MAQUINTEC</t>
  </si>
  <si>
    <t>4173711207  DESARROLLO PROYECTO</t>
  </si>
  <si>
    <t>4173711209  DESARROLLO PROYECTO</t>
  </si>
  <si>
    <t>4173711210  DESARROLLO PROYECTO</t>
  </si>
  <si>
    <t>4173 Ingr.Vta de Bienes/Servicios Org.</t>
  </si>
  <si>
    <t>4170 Ingresos por Venta de Bienes y Serv</t>
  </si>
  <si>
    <t>INGRESOS DE GESTION</t>
  </si>
  <si>
    <t>4212825202  FAM EDU SUP MATERIAL</t>
  </si>
  <si>
    <t>4212 Aportaciones</t>
  </si>
  <si>
    <t>4213831000  SERVICIOS PERSONALES</t>
  </si>
  <si>
    <t>4213832000  MATERIALES Y SUMINISTROS</t>
  </si>
  <si>
    <t>4213833000  SERVICIOS GENERALES</t>
  </si>
  <si>
    <t>4213834000  AYUDAS Y SUBSIDIOS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</si>
  <si>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</si>
  <si>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</si>
  <si>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</si>
  <si>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</si>
  <si>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</si>
  <si>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</si>
  <si>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</si>
  <si>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</si>
  <si>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</si>
  <si>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ERA-01 TOTAL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</si>
  <si>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</si>
  <si>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</si>
  <si>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</si>
  <si>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</si>
  <si>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</si>
  <si>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</si>
  <si>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</si>
  <si>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</si>
  <si>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</si>
  <si>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</si>
  <si>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</si>
  <si>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</si>
  <si>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</si>
  <si>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</si>
  <si>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</si>
  <si>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</si>
  <si>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5115154000  PRESTACIONES CONTRACTUALES</t>
  </si>
  <si>
    <t>5115155000  APOYOS A LA CAPACITA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</si>
  <si>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</si>
  <si>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</si>
  <si>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</si>
  <si>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</si>
  <si>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</si>
  <si>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</si>
  <si>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</si>
  <si>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</si>
  <si>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5123231000  PROD. ALIM. AGRO.</t>
  </si>
  <si>
    <t>5123235000  P. QUIM. FARMA.</t>
  </si>
  <si>
    <t>5123237000  PROD. CUERO, PIEL</t>
  </si>
  <si>
    <t>5123239000  OT. PROD. AMP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</si>
  <si>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</si>
  <si>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</si>
  <si>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</si>
  <si>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</si>
  <si>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</si>
  <si>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</si>
  <si>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</si>
  <si>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</si>
  <si>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</si>
  <si>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</si>
  <si>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</si>
  <si>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</si>
  <si>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</si>
  <si>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</si>
  <si>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</si>
  <si>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</si>
  <si>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</si>
  <si>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</si>
  <si>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</si>
  <si>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</si>
  <si>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</si>
  <si>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</si>
  <si>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</si>
  <si>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</si>
  <si>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</si>
  <si>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</si>
  <si>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</si>
  <si>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</si>
  <si>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</si>
  <si>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</si>
  <si>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</si>
  <si>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</si>
  <si>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</si>
  <si>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</si>
  <si>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5132325000  ARRENDAMIENTO DE EQU</t>
  </si>
  <si>
    <t>5132326000  ARRENDA. DE MAQ., O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</si>
  <si>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</si>
  <si>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</si>
  <si>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</si>
  <si>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</si>
  <si>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</si>
  <si>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</si>
  <si>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</si>
  <si>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</si>
  <si>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5134341000  SERVICIOS FINANCIEROS Y BANCARIOS</t>
  </si>
  <si>
    <t>5134344000  SEGUROS DE RESPONSAB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</si>
  <si>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</si>
  <si>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</si>
  <si>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</si>
  <si>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</si>
  <si>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</si>
  <si>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</si>
  <si>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</si>
  <si>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</si>
  <si>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</si>
  <si>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</si>
  <si>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5136363000  SERV. CREA. PREPR</t>
  </si>
  <si>
    <t>5136365000  SERV. DE LA INDUSTR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</si>
  <si>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</si>
  <si>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</si>
  <si>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</si>
  <si>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</si>
  <si>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</si>
  <si>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</si>
  <si>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</si>
  <si>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</si>
  <si>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</si>
  <si>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</si>
  <si>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</si>
  <si>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</si>
  <si>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</si>
  <si>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5515151100  DEP. MUEBLES DE OFIC</t>
  </si>
  <si>
    <t>5515151200  "DEP. MUEBLES, EXCEP</t>
  </si>
  <si>
    <t>5515151500  DEP. EQUIPO DE COMPU</t>
  </si>
  <si>
    <t>5515151900  DEP. OTROS MOBILIARI</t>
  </si>
  <si>
    <t>5515252100  DEP. EQUIPO Y APARAT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</si>
  <si>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</si>
  <si>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</si>
  <si>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</si>
  <si>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</si>
  <si>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</si>
  <si>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5515454900  DEP. OTROS EQUIPOS DE TRANSPORTE</t>
  </si>
  <si>
    <t>5515555100  DEP. EQUIPO DE DEFEN</t>
  </si>
  <si>
    <t>5515656200  DEP. MAQUINARIA Y EQ</t>
  </si>
  <si>
    <t>5515656400  DEP. SISTEMA DE AIRE</t>
  </si>
  <si>
    <t>5515656500  DEP. EQUIPOS DE COMU</t>
  </si>
  <si>
    <t>5515656600  DEP. EQUIPO DE GENER</t>
  </si>
  <si>
    <t>5515656700  DEP. HERRAMIENTAS Y</t>
  </si>
  <si>
    <t>5515656900  DEP. OTROS EQUIPOS</t>
  </si>
  <si>
    <t>ERA-03   TOTAL</t>
  </si>
  <si>
    <t>III) NOTAS AL ESTADO DE VARIACIÓN A LA HACIEDA PÚBLICA</t>
  </si>
  <si>
    <t>VHP-01 PATRIMONIO CONTRIBUIDO</t>
  </si>
  <si>
    <t>MODIFICACION</t>
  </si>
  <si>
    <t>3110000001  APORTACIONES</t>
  </si>
  <si>
    <t>3110000002  BAJA DE ACTIVO FIJO</t>
  </si>
  <si>
    <t>3110915000  BIENES MUEBLES E INMUEBLES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</si>
  <si>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</si>
  <si>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</si>
  <si>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</si>
  <si>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</si>
  <si>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</si>
  <si>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SUPERIOR BIE</t>
  </si>
  <si>
    <t>3113825206  FAM EDU SUPERIOR OBR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</si>
  <si>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</si>
  <si>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</si>
  <si>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</si>
  <si>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</si>
  <si>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</si>
  <si>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</si>
  <si>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</si>
  <si>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</si>
  <si>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</si>
  <si>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</si>
  <si>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</si>
  <si>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</si>
  <si>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</si>
  <si>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</si>
  <si>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</si>
  <si>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</si>
  <si>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</si>
  <si>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</si>
  <si>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</si>
  <si>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</si>
  <si>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</si>
  <si>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</si>
  <si>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</si>
  <si>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</si>
  <si>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</si>
  <si>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</si>
  <si>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</si>
  <si>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</si>
  <si>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SUB TOTAL</t>
  </si>
  <si>
    <t>3210 HACIENDA PUBLICA /PATRIMONIO GENERADO</t>
  </si>
  <si>
    <t>IV) NOTAS AL ESTADO DE FLUJO DE EFECTIVO</t>
  </si>
  <si>
    <t>EFE-01 FLUJO DE EFECTIVO</t>
  </si>
  <si>
    <t>1112101001  BANAMEX 7480502</t>
  </si>
  <si>
    <t>1112101002  BANAMEX 7514946</t>
  </si>
  <si>
    <t>1112101003  BANAMEX 7515640</t>
  </si>
  <si>
    <t>1112101004  BANAMEX 002218029075438656</t>
  </si>
  <si>
    <t>1112101005  BANAMEX 7544020</t>
  </si>
  <si>
    <t>1112101006  BANAMEX 7544144</t>
  </si>
  <si>
    <t>1112101007  BANAMEX 7544039</t>
  </si>
  <si>
    <t>1112101008  BANAMEX 0290 7547097</t>
  </si>
  <si>
    <t>1112101009  BANAMEX 7551280</t>
  </si>
  <si>
    <t>1112101011  EXTENSIONISMO RURAL 321773-2</t>
  </si>
  <si>
    <t>1112101013  BANAMEX FAM 2012 6268</t>
  </si>
  <si>
    <t>1112101018  BANAMEX 3199026 EXT RURAL F.10120</t>
  </si>
  <si>
    <t>1112107001  SERFIN92-00040695-3</t>
  </si>
  <si>
    <t>1112107002  SERFIN65-50182547-2</t>
  </si>
  <si>
    <t>1112107003  SERFIN-92000586826</t>
  </si>
  <si>
    <t>1112107004  SERFIN-65501972950</t>
  </si>
  <si>
    <t>1112107005  FIDEICOMISO PROMEP</t>
  </si>
  <si>
    <t>1112107006  SERFIN-65-50202481-3</t>
  </si>
  <si>
    <t>1112107009  SERFIN 6550 2125 648</t>
  </si>
  <si>
    <t>1112107011  SERFIN 6550 2177 316 KA08</t>
  </si>
  <si>
    <t>1112107018  SERFIN 2694825 INGRE</t>
  </si>
  <si>
    <t>1112107019  SERFIN 2648549 CONCYTEG</t>
  </si>
  <si>
    <t>1112107022  SERFIN 6550299366 FAM 2011</t>
  </si>
  <si>
    <t>1112107024  SERFIN 655032141359 PROMEP</t>
  </si>
  <si>
    <t>1112107027  SERFIN 65504385403 R</t>
  </si>
  <si>
    <t>1112107030  SERFIN SANTANDER 180</t>
  </si>
  <si>
    <t>1112107031  SERFIN SANTANDER 180</t>
  </si>
  <si>
    <t>1112107032  SERFIN SANTANDER 180</t>
  </si>
  <si>
    <t>1112107033  SERFIN SANTANDER 180</t>
  </si>
  <si>
    <t>1112107034  SERFIN SANTANDER 180</t>
  </si>
  <si>
    <t>1112107035  SERFIN SANTANDER 180</t>
  </si>
  <si>
    <t>1112107036  SERFIN SANTANDER 180</t>
  </si>
  <si>
    <t>1112107037  SERFIN SANTANDER 180</t>
  </si>
  <si>
    <t>1112107038  SANTANDER 1800003395</t>
  </si>
  <si>
    <t>1112107039  SANTANDER 1800004007</t>
  </si>
  <si>
    <t>1112107040  SANTANDER 1800004129</t>
  </si>
  <si>
    <t>1112107042  SANTANDER 1800004390</t>
  </si>
  <si>
    <t>1112107043  SANTANDER 18000043682 Evercast</t>
  </si>
  <si>
    <t>1112107044  SANTANDER 1800004198</t>
  </si>
  <si>
    <t>1112107045  SANTANDER 1800004446</t>
  </si>
  <si>
    <t>1112107046  SANTANDER  180000469</t>
  </si>
  <si>
    <t>1112 Bancos/Tesoreria</t>
  </si>
  <si>
    <t>EFE-01   TOTAL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</si>
  <si>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</si>
  <si>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</si>
  <si>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</si>
  <si>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</si>
  <si>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</si>
  <si>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</si>
  <si>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</si>
  <si>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</si>
  <si>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</si>
  <si>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</si>
  <si>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MUEBLES</t>
  </si>
  <si>
    <t>EFE-02   TOTAL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</si>
  <si>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</si>
  <si>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</si>
  <si>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</si>
  <si>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</si>
  <si>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</si>
  <si>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</si>
  <si>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</si>
  <si>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</si>
  <si>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</si>
  <si>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</si>
  <si>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</si>
  <si>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</si>
  <si>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</si>
  <si>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</si>
  <si>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</si>
  <si>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</si>
  <si>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</si>
  <si>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</si>
  <si>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</si>
  <si>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</si>
  <si>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</si>
  <si>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</si>
  <si>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</si>
  <si>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</si>
  <si>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</si>
  <si>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</si>
  <si>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</si>
  <si>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</si>
  <si>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</si>
  <si>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</si>
  <si>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</si>
  <si>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</si>
  <si>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</si>
  <si>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</si>
  <si>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</si>
  <si>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</si>
  <si>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</si>
  <si>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</si>
  <si>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</si>
  <si>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</si>
  <si>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</si>
  <si>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</si>
  <si>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</si>
  <si>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</si>
  <si>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</si>
  <si>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</si>
  <si>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</si>
  <si>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</si>
  <si>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</si>
  <si>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</si>
  <si>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</si>
  <si>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</si>
  <si>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</si>
  <si>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                                     ING. JOSÉ DE JESÚS ROMO GUTIÉRREZ</t>
  </si>
  <si>
    <t>RECTOR</t>
  </si>
  <si>
    <t xml:space="preserve">                      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</si>
</sst>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&quot; &quot;"/>
    <numFmt numFmtId="165" formatCode="_-* #,##0.00_-;\-* #,##0.00_-;_-* &quot;-&quot;??_-;_-@_-"/>
    <numFmt numFmtId="166" formatCode="#,##0;\-#,##0;&quot; &quot;"/>
    <numFmt numFmtId="167" formatCode="#,##0.00_ ;\-#,##0.00\ "/>
    <numFmt numFmtId="168" formatCode="#,##0.00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Calibri"/>
      <family val="2"/>
      <scheme val="minor"/>
    </font>
    <font>
      <u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6" fillId="0" borderId="0"/>
    <xf numFmtId="165" fontId="17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3" fillId="3" borderId="1" xfId="0" applyFont="1" applyFill="1" applyBorder="1"/>
    <xf numFmtId="0" fontId="2" fillId="3" borderId="1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11" fillId="0" borderId="4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165" fontId="3" fillId="2" borderId="2" xfId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164" fontId="5" fillId="0" borderId="4" xfId="0" applyNumberFormat="1" applyFont="1" applyFill="1" applyBorder="1"/>
    <xf numFmtId="49" fontId="14" fillId="3" borderId="3" xfId="0" applyNumberFormat="1" applyFont="1" applyFill="1" applyBorder="1" applyAlignment="1">
      <alignment horizontal="left"/>
    </xf>
    <xf numFmtId="164" fontId="15" fillId="3" borderId="3" xfId="0" applyNumberFormat="1" applyFont="1" applyFill="1" applyBorder="1"/>
    <xf numFmtId="166" fontId="5" fillId="0" borderId="2" xfId="0" applyNumberFormat="1" applyFont="1" applyFill="1" applyBorder="1"/>
    <xf numFmtId="49" fontId="14" fillId="3" borderId="2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7" fontId="2" fillId="3" borderId="0" xfId="0" applyNumberFormat="1" applyFont="1" applyFill="1"/>
    <xf numFmtId="0" fontId="2" fillId="3" borderId="5" xfId="0" applyFont="1" applyFill="1" applyBorder="1"/>
    <xf numFmtId="165" fontId="3" fillId="2" borderId="2" xfId="1" applyFont="1" applyFill="1" applyBorder="1" applyAlignment="1">
      <alignment horizontal="right" vertical="center"/>
    </xf>
    <xf numFmtId="0" fontId="0" fillId="0" borderId="5" xfId="0" applyBorder="1"/>
    <xf numFmtId="0" fontId="9" fillId="2" borderId="3" xfId="2" applyFont="1" applyFill="1" applyBorder="1" applyAlignment="1">
      <alignment horizontal="left" vertical="center" wrapText="1"/>
    </xf>
    <xf numFmtId="4" fontId="9" fillId="2" borderId="3" xfId="3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6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49" fontId="18" fillId="0" borderId="2" xfId="0" applyNumberFormat="1" applyFont="1" applyFill="1" applyBorder="1" applyAlignment="1">
      <alignment horizontal="left"/>
    </xf>
    <xf numFmtId="164" fontId="0" fillId="0" borderId="2" xfId="0" applyNumberFormat="1" applyFill="1" applyBorder="1"/>
    <xf numFmtId="49" fontId="3" fillId="3" borderId="3" xfId="0" applyNumberFormat="1" applyFont="1" applyFill="1" applyBorder="1" applyAlignment="1">
      <alignment horizontal="center" vertical="center"/>
    </xf>
    <xf numFmtId="165" fontId="3" fillId="2" borderId="2" xfId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9" fillId="2" borderId="2" xfId="2" applyFont="1" applyFill="1" applyBorder="1" applyAlignment="1">
      <alignment horizontal="left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49" fontId="14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/>
    <xf numFmtId="164" fontId="5" fillId="3" borderId="10" xfId="0" applyNumberFormat="1" applyFont="1" applyFill="1" applyBorder="1"/>
    <xf numFmtId="49" fontId="3" fillId="2" borderId="2" xfId="0" applyNumberFormat="1" applyFont="1" applyFill="1" applyBorder="1" applyAlignment="1">
      <alignment horizontal="left" wrapText="1"/>
    </xf>
    <xf numFmtId="165" fontId="2" fillId="2" borderId="10" xfId="1" applyFont="1" applyFill="1" applyBorder="1" applyAlignment="1">
      <alignment horizontal="right"/>
    </xf>
    <xf numFmtId="165" fontId="2" fillId="2" borderId="12" xfId="1" applyFont="1" applyFill="1" applyBorder="1" applyAlignment="1">
      <alignment horizontal="right"/>
    </xf>
    <xf numFmtId="49" fontId="13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/>
    <xf numFmtId="164" fontId="2" fillId="3" borderId="16" xfId="0" applyNumberFormat="1" applyFont="1" applyFill="1" applyBorder="1"/>
    <xf numFmtId="164" fontId="2" fillId="3" borderId="3" xfId="0" applyNumberFormat="1" applyFont="1" applyFill="1" applyBorder="1"/>
    <xf numFmtId="164" fontId="2" fillId="3" borderId="7" xfId="0" applyNumberFormat="1" applyFont="1" applyFill="1" applyBorder="1"/>
    <xf numFmtId="49" fontId="11" fillId="0" borderId="2" xfId="0" applyNumberFormat="1" applyFont="1" applyFill="1" applyBorder="1" applyAlignment="1">
      <alignment horizontal="left"/>
    </xf>
    <xf numFmtId="49" fontId="14" fillId="3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9" fillId="3" borderId="2" xfId="0" applyNumberFormat="1" applyFont="1" applyFill="1" applyBorder="1"/>
    <xf numFmtId="0" fontId="2" fillId="3" borderId="2" xfId="0" applyFont="1" applyFill="1" applyBorder="1"/>
    <xf numFmtId="4" fontId="9" fillId="3" borderId="16" xfId="3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/>
    </xf>
    <xf numFmtId="164" fontId="15" fillId="2" borderId="2" xfId="0" applyNumberFormat="1" applyFont="1" applyFill="1" applyBorder="1"/>
    <xf numFmtId="49" fontId="3" fillId="2" borderId="12" xfId="0" applyNumberFormat="1" applyFont="1" applyFill="1" applyBorder="1" applyAlignment="1">
      <alignment vertical="center"/>
    </xf>
    <xf numFmtId="0" fontId="5" fillId="3" borderId="0" xfId="0" applyFont="1" applyFill="1"/>
    <xf numFmtId="0" fontId="2" fillId="0" borderId="0" xfId="0" applyFont="1" applyFill="1"/>
    <xf numFmtId="166" fontId="0" fillId="0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2" borderId="2" xfId="0" applyNumberFormat="1" applyFont="1" applyFill="1" applyBorder="1"/>
    <xf numFmtId="0" fontId="4" fillId="0" borderId="0" xfId="0" applyFont="1" applyAlignment="1">
      <alignment horizontal="center" wrapText="1"/>
    </xf>
    <xf numFmtId="0" fontId="2" fillId="0" borderId="0" xfId="0" applyFont="1"/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19" fillId="0" borderId="2" xfId="0" applyFont="1" applyBorder="1" applyAlignment="1">
      <alignment vertical="center" wrapText="1"/>
    </xf>
    <xf numFmtId="0" fontId="2" fillId="0" borderId="2" xfId="0" applyFont="1" applyBorder="1"/>
    <xf numFmtId="165" fontId="19" fillId="0" borderId="2" xfId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165" fontId="21" fillId="0" borderId="2" xfId="1" applyFont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65" fontId="23" fillId="0" borderId="2" xfId="1" applyFont="1" applyFill="1" applyBorder="1" applyAlignment="1">
      <alignment horizontal="right" vertical="center"/>
    </xf>
    <xf numFmtId="0" fontId="22" fillId="3" borderId="0" xfId="0" applyFont="1" applyFill="1" applyAlignment="1">
      <alignment horizontal="center" vertical="center"/>
    </xf>
    <xf numFmtId="165" fontId="2" fillId="3" borderId="0" xfId="1" applyFont="1" applyFill="1" applyBorder="1"/>
    <xf numFmtId="0" fontId="19" fillId="2" borderId="2" xfId="0" applyFont="1" applyFill="1" applyBorder="1" applyAlignment="1">
      <alignment vertical="center"/>
    </xf>
    <xf numFmtId="165" fontId="19" fillId="2" borderId="2" xfId="1" applyFont="1" applyFill="1" applyBorder="1" applyAlignment="1">
      <alignment horizontal="center" vertical="center"/>
    </xf>
    <xf numFmtId="4" fontId="20" fillId="0" borderId="2" xfId="0" applyNumberFormat="1" applyFont="1" applyBorder="1"/>
    <xf numFmtId="0" fontId="19" fillId="0" borderId="2" xfId="0" applyFont="1" applyBorder="1" applyAlignment="1">
      <alignment vertical="center"/>
    </xf>
    <xf numFmtId="4" fontId="24" fillId="0" borderId="2" xfId="0" applyNumberFormat="1" applyFont="1" applyBorder="1"/>
    <xf numFmtId="0" fontId="2" fillId="3" borderId="0" xfId="0" applyFont="1" applyFill="1" applyAlignment="1">
      <alignment vertical="center" wrapText="1"/>
    </xf>
    <xf numFmtId="4" fontId="25" fillId="0" borderId="0" xfId="0" applyNumberFormat="1" applyFont="1"/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4" fontId="21" fillId="0" borderId="2" xfId="0" applyNumberFormat="1" applyFont="1" applyBorder="1" applyAlignment="1">
      <alignment horizontal="center" vertical="center"/>
    </xf>
    <xf numFmtId="168" fontId="2" fillId="3" borderId="0" xfId="0" applyNumberFormat="1" applyFont="1" applyFill="1" applyBorder="1"/>
    <xf numFmtId="0" fontId="19" fillId="2" borderId="2" xfId="0" applyFont="1" applyFill="1" applyBorder="1" applyAlignment="1">
      <alignment vertical="center"/>
    </xf>
    <xf numFmtId="165" fontId="2" fillId="3" borderId="0" xfId="0" applyNumberFormat="1" applyFont="1" applyFill="1" applyBorder="1"/>
    <xf numFmtId="165" fontId="2" fillId="3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5" fillId="3" borderId="16" xfId="0" applyNumberFormat="1" applyFont="1" applyFill="1" applyBorder="1"/>
    <xf numFmtId="164" fontId="5" fillId="3" borderId="16" xfId="0" applyNumberFormat="1" applyFont="1" applyFill="1" applyBorder="1"/>
    <xf numFmtId="166" fontId="5" fillId="3" borderId="7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  <xf numFmtId="0" fontId="24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617</xdr:row>
      <xdr:rowOff>56029</xdr:rowOff>
    </xdr:from>
    <xdr:ext cx="1750287" cy="468013"/>
    <xdr:sp macro="" textlink="">
      <xdr:nvSpPr>
        <xdr:cNvPr id="2" name="2 Rectángulo"/>
        <xdr:cNvSpPr/>
      </xdr:nvSpPr>
      <xdr:spPr>
        <a:xfrm>
          <a:off x="5448300" y="104507179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643"/>
  <sheetViews>
    <sheetView showGridLines="0" tabSelected="1" topLeftCell="B603" zoomScale="85" zoomScaleNormal="85" workbookViewId="0">
      <selection activeCell="H621" sqref="H621"/>
    </sheetView>
  </sheetViews>
  <sheetFormatPr baseColWidth="10" defaultRowHeight="12.75"/>
  <cols>
    <col min="1" max="1" width="11.42578125" style="2"/>
    <col min="2" max="2" width="70.28515625" style="2" customWidth="1"/>
    <col min="3" max="5" width="26.7109375" style="2" customWidth="1"/>
    <col min="6" max="6" width="19" style="2" customWidth="1"/>
    <col min="7" max="7" width="13" style="2" customWidth="1"/>
    <col min="8" max="16384" width="11.42578125" style="2"/>
  </cols>
  <sheetData>
    <row r="2" spans="1:8" ht="4.5" customHeight="1">
      <c r="A2" s="1"/>
      <c r="B2" s="1"/>
      <c r="C2" s="1"/>
      <c r="D2" s="1"/>
      <c r="E2" s="1"/>
      <c r="F2" s="1"/>
      <c r="G2" s="1"/>
      <c r="H2" s="1"/>
    </row>
    <row r="3" spans="1:8" ht="15" customHeight="1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>
      <c r="B5" s="4"/>
      <c r="C5" s="5"/>
      <c r="D5" s="6"/>
      <c r="E5" s="6"/>
    </row>
    <row r="7" spans="1:8">
      <c r="B7" s="7"/>
      <c r="C7" s="8"/>
      <c r="D7" s="9"/>
      <c r="E7" s="10"/>
      <c r="F7" s="7" t="s">
        <v>2</v>
      </c>
      <c r="G7" s="11" t="s">
        <v>3</v>
      </c>
      <c r="H7" s="12"/>
    </row>
    <row r="9" spans="1:8" ht="15">
      <c r="A9" s="13" t="s">
        <v>4</v>
      </c>
      <c r="B9" s="13"/>
      <c r="C9" s="13"/>
      <c r="D9" s="13"/>
      <c r="E9" s="13"/>
      <c r="F9" s="13"/>
      <c r="G9" s="13"/>
      <c r="H9" s="13"/>
    </row>
    <row r="10" spans="1:8">
      <c r="B10" s="14"/>
      <c r="C10" s="8"/>
      <c r="D10" s="9"/>
      <c r="E10" s="10"/>
    </row>
    <row r="11" spans="1:8">
      <c r="B11" s="15" t="s">
        <v>5</v>
      </c>
      <c r="C11" s="16"/>
      <c r="D11" s="6"/>
      <c r="E11" s="6"/>
    </row>
    <row r="12" spans="1:8">
      <c r="B12" s="17"/>
      <c r="C12" s="5"/>
      <c r="D12" s="6"/>
      <c r="E12" s="6"/>
    </row>
    <row r="13" spans="1:8">
      <c r="B13" s="18" t="s">
        <v>6</v>
      </c>
      <c r="C13" s="5"/>
      <c r="D13" s="6"/>
      <c r="E13" s="6"/>
    </row>
    <row r="14" spans="1:8">
      <c r="C14" s="5"/>
    </row>
    <row r="15" spans="1:8">
      <c r="B15" s="19" t="s">
        <v>7</v>
      </c>
      <c r="C15" s="10"/>
      <c r="D15" s="10"/>
      <c r="E15" s="10"/>
    </row>
    <row r="16" spans="1:8">
      <c r="B16" s="20"/>
      <c r="C16" s="10"/>
      <c r="D16" s="10"/>
      <c r="E16" s="10"/>
    </row>
    <row r="17" spans="2:5" ht="20.25" customHeight="1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4">
        <v>0</v>
      </c>
      <c r="E18" s="24">
        <v>0</v>
      </c>
    </row>
    <row r="19" spans="2:5">
      <c r="B19" s="25"/>
      <c r="C19" s="26"/>
      <c r="D19" s="26">
        <v>0</v>
      </c>
      <c r="E19" s="26">
        <v>0</v>
      </c>
    </row>
    <row r="20" spans="2:5">
      <c r="B20" s="25" t="s">
        <v>13</v>
      </c>
      <c r="C20" s="26"/>
      <c r="D20" s="26">
        <v>0</v>
      </c>
      <c r="E20" s="26">
        <v>0</v>
      </c>
    </row>
    <row r="21" spans="2:5" ht="15">
      <c r="B21" s="27" t="s">
        <v>14</v>
      </c>
      <c r="C21" s="28">
        <v>2000</v>
      </c>
      <c r="D21" s="26"/>
      <c r="E21" s="26"/>
    </row>
    <row r="22" spans="2:5" ht="15">
      <c r="B22" s="27" t="s">
        <v>15</v>
      </c>
      <c r="C22" s="28">
        <v>1359.95</v>
      </c>
      <c r="D22" s="26"/>
      <c r="E22" s="26"/>
    </row>
    <row r="23" spans="2:5" ht="15">
      <c r="B23" s="27" t="s">
        <v>16</v>
      </c>
      <c r="C23" s="28">
        <v>7092.81</v>
      </c>
      <c r="D23" s="26"/>
      <c r="E23" s="26"/>
    </row>
    <row r="24" spans="2:5" ht="15">
      <c r="B24" s="27" t="s">
        <v>17</v>
      </c>
      <c r="C24" s="28">
        <v>1573.25</v>
      </c>
      <c r="D24" s="26"/>
      <c r="E24" s="26"/>
    </row>
    <row r="25" spans="2:5" ht="15">
      <c r="B25" s="27" t="s">
        <v>18</v>
      </c>
      <c r="C25" s="28">
        <v>4029.37</v>
      </c>
      <c r="D25" s="26"/>
      <c r="E25" s="26"/>
    </row>
    <row r="26" spans="2:5" ht="15">
      <c r="B26" s="27" t="s">
        <v>19</v>
      </c>
      <c r="C26" s="28">
        <v>1441.6</v>
      </c>
      <c r="D26" s="26"/>
      <c r="E26" s="26"/>
    </row>
    <row r="27" spans="2:5" ht="15">
      <c r="B27" s="27" t="s">
        <v>20</v>
      </c>
      <c r="C27" s="28">
        <v>2713.44</v>
      </c>
      <c r="D27" s="26"/>
      <c r="E27" s="26"/>
    </row>
    <row r="28" spans="2:5" ht="15">
      <c r="B28" s="27" t="s">
        <v>21</v>
      </c>
      <c r="C28" s="28">
        <v>17917485.420000002</v>
      </c>
      <c r="D28" s="26"/>
      <c r="E28" s="26"/>
    </row>
    <row r="29" spans="2:5" ht="15">
      <c r="B29" s="27" t="s">
        <v>22</v>
      </c>
      <c r="C29" s="28">
        <v>318257.82</v>
      </c>
      <c r="D29" s="26"/>
      <c r="E29" s="26"/>
    </row>
    <row r="30" spans="2:5">
      <c r="B30" s="29" t="s">
        <v>23</v>
      </c>
      <c r="C30" s="30"/>
      <c r="D30" s="30">
        <v>0</v>
      </c>
      <c r="E30" s="30">
        <v>0</v>
      </c>
    </row>
    <row r="31" spans="2:5">
      <c r="B31" s="20"/>
      <c r="C31" s="31">
        <f>SUM(C18:C30)</f>
        <v>18255953.660000004</v>
      </c>
      <c r="D31" s="22"/>
      <c r="E31" s="22">
        <f>SUM(E18:E30)</f>
        <v>0</v>
      </c>
    </row>
    <row r="32" spans="2:5">
      <c r="B32" s="20"/>
      <c r="C32" s="10"/>
      <c r="D32" s="10"/>
      <c r="E32" s="10"/>
    </row>
    <row r="33" spans="2:5">
      <c r="B33" s="20"/>
      <c r="C33" s="10"/>
      <c r="D33" s="10"/>
      <c r="E33" s="10"/>
    </row>
    <row r="34" spans="2:5">
      <c r="B34" s="20"/>
      <c r="C34" s="10"/>
      <c r="D34" s="10"/>
      <c r="E34" s="10"/>
    </row>
    <row r="35" spans="2:5">
      <c r="B35" s="19" t="s">
        <v>24</v>
      </c>
      <c r="C35" s="32"/>
      <c r="D35" s="10"/>
      <c r="E35" s="10"/>
    </row>
    <row r="37" spans="2:5" ht="18.75" customHeight="1">
      <c r="B37" s="21" t="s">
        <v>25</v>
      </c>
      <c r="C37" s="22" t="s">
        <v>9</v>
      </c>
      <c r="D37" s="22" t="s">
        <v>26</v>
      </c>
      <c r="E37" s="22" t="s">
        <v>27</v>
      </c>
    </row>
    <row r="38" spans="2:5">
      <c r="B38" s="25" t="s">
        <v>28</v>
      </c>
      <c r="C38" s="33">
        <v>74999.039999999994</v>
      </c>
      <c r="D38" s="33">
        <v>74999.039999999994</v>
      </c>
      <c r="E38" s="33">
        <v>1600835.88</v>
      </c>
    </row>
    <row r="39" spans="2:5">
      <c r="B39" s="25"/>
      <c r="C39" s="33"/>
      <c r="D39" s="33"/>
      <c r="E39" s="33"/>
    </row>
    <row r="40" spans="2:5" ht="14.25" customHeight="1">
      <c r="B40" s="25" t="s">
        <v>29</v>
      </c>
      <c r="C40" s="33"/>
      <c r="D40" s="33"/>
      <c r="E40" s="33"/>
    </row>
    <row r="41" spans="2:5" ht="14.25" customHeight="1">
      <c r="B41" s="25"/>
      <c r="C41" s="33"/>
      <c r="D41" s="33"/>
      <c r="E41" s="33"/>
    </row>
    <row r="42" spans="2:5" ht="14.25" customHeight="1">
      <c r="B42" s="29"/>
      <c r="C42" s="34"/>
      <c r="D42" s="34"/>
      <c r="E42" s="34"/>
    </row>
    <row r="43" spans="2:5" ht="14.25" customHeight="1">
      <c r="C43" s="22">
        <f>SUM(C38:C42)</f>
        <v>74999.039999999994</v>
      </c>
      <c r="D43" s="22">
        <f t="shared" ref="D43:E43" si="0">SUM(D38:D42)</f>
        <v>74999.039999999994</v>
      </c>
      <c r="E43" s="22">
        <f t="shared" si="0"/>
        <v>1600835.88</v>
      </c>
    </row>
    <row r="44" spans="2:5" ht="14.25" customHeight="1">
      <c r="C44" s="35"/>
      <c r="D44" s="35"/>
      <c r="E44" s="35"/>
    </row>
    <row r="45" spans="2:5" ht="14.25" customHeight="1"/>
    <row r="46" spans="2:5" ht="23.25" customHeight="1">
      <c r="B46" s="21" t="s">
        <v>30</v>
      </c>
      <c r="C46" s="22" t="s">
        <v>9</v>
      </c>
      <c r="D46" s="22" t="s">
        <v>31</v>
      </c>
      <c r="E46" s="22" t="s">
        <v>32</v>
      </c>
    </row>
    <row r="47" spans="2:5" ht="14.25" customHeight="1">
      <c r="B47" s="25" t="s">
        <v>33</v>
      </c>
      <c r="C47" s="33"/>
      <c r="D47" s="33"/>
      <c r="E47" s="33"/>
    </row>
    <row r="48" spans="2:5" ht="14.25" customHeight="1">
      <c r="B48" s="25"/>
      <c r="C48" s="33"/>
      <c r="D48" s="33"/>
      <c r="E48" s="33"/>
    </row>
    <row r="49" spans="2:5" ht="14.25" customHeight="1">
      <c r="B49" s="25" t="s">
        <v>34</v>
      </c>
      <c r="C49" s="33"/>
      <c r="D49" s="33"/>
      <c r="E49" s="33"/>
    </row>
    <row r="50" spans="2:5" ht="14.25" customHeight="1">
      <c r="B50" s="29"/>
      <c r="C50" s="34"/>
      <c r="D50" s="34"/>
      <c r="E50" s="34"/>
    </row>
    <row r="51" spans="2:5" ht="14.25" customHeight="1">
      <c r="C51" s="22">
        <f>SUM(C46:C50)</f>
        <v>0</v>
      </c>
      <c r="D51" s="22">
        <f t="shared" ref="D51:E51" si="1">SUM(D46:D50)</f>
        <v>0</v>
      </c>
      <c r="E51" s="22">
        <f t="shared" si="1"/>
        <v>0</v>
      </c>
    </row>
    <row r="52" spans="2:5" ht="14.25" customHeight="1"/>
    <row r="53" spans="2:5" ht="14.25" customHeight="1"/>
    <row r="54" spans="2:5" ht="14.25" customHeight="1"/>
    <row r="55" spans="2:5" ht="14.25" customHeight="1">
      <c r="B55" s="19" t="s">
        <v>35</v>
      </c>
    </row>
    <row r="56" spans="2:5" ht="14.25" customHeight="1">
      <c r="B56" s="36"/>
    </row>
    <row r="57" spans="2:5" ht="24" customHeight="1">
      <c r="B57" s="21" t="s">
        <v>36</v>
      </c>
      <c r="C57" s="22" t="s">
        <v>9</v>
      </c>
      <c r="D57" s="22" t="s">
        <v>37</v>
      </c>
    </row>
    <row r="58" spans="2:5" ht="14.25" customHeight="1">
      <c r="B58" s="23" t="s">
        <v>38</v>
      </c>
      <c r="C58" s="24"/>
      <c r="D58" s="24">
        <v>0</v>
      </c>
    </row>
    <row r="59" spans="2:5" ht="14.25" customHeight="1">
      <c r="B59" s="25"/>
      <c r="C59" s="26"/>
      <c r="D59" s="26">
        <v>0</v>
      </c>
    </row>
    <row r="60" spans="2:5" ht="14.25" customHeight="1">
      <c r="B60" s="25" t="s">
        <v>39</v>
      </c>
      <c r="C60" s="26"/>
      <c r="D60" s="26"/>
    </row>
    <row r="61" spans="2:5" ht="14.25" customHeight="1">
      <c r="B61" s="29"/>
      <c r="C61" s="30"/>
      <c r="D61" s="30">
        <v>0</v>
      </c>
    </row>
    <row r="62" spans="2:5" ht="14.25" customHeight="1">
      <c r="B62" s="37"/>
      <c r="C62" s="22">
        <f>SUM(C57:C61)</f>
        <v>0</v>
      </c>
      <c r="D62" s="22"/>
    </row>
    <row r="63" spans="2:5" ht="14.25" customHeight="1">
      <c r="B63" s="37"/>
      <c r="C63" s="38"/>
      <c r="D63" s="38"/>
    </row>
    <row r="64" spans="2:5" ht="9.75" customHeight="1">
      <c r="B64" s="37"/>
      <c r="C64" s="38"/>
      <c r="D64" s="38"/>
    </row>
    <row r="65" spans="2:6" ht="14.25" customHeight="1"/>
    <row r="66" spans="2:6" ht="14.25" customHeight="1">
      <c r="B66" s="19" t="s">
        <v>40</v>
      </c>
    </row>
    <row r="67" spans="2:6" ht="14.25" customHeight="1">
      <c r="B67" s="36"/>
    </row>
    <row r="68" spans="2:6" ht="27.75" customHeight="1">
      <c r="B68" s="21" t="s">
        <v>41</v>
      </c>
      <c r="C68" s="22" t="s">
        <v>9</v>
      </c>
      <c r="D68" s="22" t="s">
        <v>10</v>
      </c>
      <c r="E68" s="22" t="s">
        <v>42</v>
      </c>
      <c r="F68" s="22" t="s">
        <v>43</v>
      </c>
    </row>
    <row r="69" spans="2:6" ht="14.25" customHeight="1">
      <c r="B69" s="39" t="s">
        <v>44</v>
      </c>
      <c r="C69" s="38"/>
      <c r="D69" s="38">
        <v>0</v>
      </c>
      <c r="E69" s="38">
        <v>0</v>
      </c>
      <c r="F69" s="40">
        <v>0</v>
      </c>
    </row>
    <row r="70" spans="2:6" ht="14.25" customHeight="1">
      <c r="B70" s="39"/>
      <c r="C70" s="38"/>
      <c r="D70" s="38">
        <v>0</v>
      </c>
      <c r="E70" s="38">
        <v>0</v>
      </c>
      <c r="F70" s="40">
        <v>0</v>
      </c>
    </row>
    <row r="71" spans="2:6" ht="14.25" customHeight="1">
      <c r="B71" s="39"/>
      <c r="C71" s="38"/>
      <c r="D71" s="38">
        <v>0</v>
      </c>
      <c r="E71" s="38">
        <v>0</v>
      </c>
      <c r="F71" s="40">
        <v>0</v>
      </c>
    </row>
    <row r="72" spans="2:6" ht="14.25" customHeight="1">
      <c r="B72" s="41"/>
      <c r="C72" s="42"/>
      <c r="D72" s="42">
        <v>0</v>
      </c>
      <c r="E72" s="42">
        <v>0</v>
      </c>
      <c r="F72" s="43">
        <v>0</v>
      </c>
    </row>
    <row r="73" spans="2:6" ht="15" customHeight="1">
      <c r="B73" s="37"/>
      <c r="C73" s="22">
        <f>SUM(C68:C72)</f>
        <v>0</v>
      </c>
      <c r="D73" s="44">
        <v>0</v>
      </c>
      <c r="E73" s="45">
        <v>0</v>
      </c>
      <c r="F73" s="46">
        <v>0</v>
      </c>
    </row>
    <row r="74" spans="2:6">
      <c r="B74" s="37"/>
      <c r="C74" s="47"/>
      <c r="D74" s="47"/>
      <c r="E74" s="47"/>
      <c r="F74" s="47"/>
    </row>
    <row r="75" spans="2:6">
      <c r="B75" s="37"/>
      <c r="C75" s="47"/>
      <c r="D75" s="47"/>
      <c r="E75" s="47"/>
      <c r="F75" s="47"/>
    </row>
    <row r="76" spans="2:6">
      <c r="B76" s="37"/>
      <c r="C76" s="47"/>
      <c r="D76" s="47"/>
      <c r="E76" s="47"/>
      <c r="F76" s="47"/>
    </row>
    <row r="77" spans="2:6" ht="26.25" customHeight="1">
      <c r="B77" s="21" t="s">
        <v>45</v>
      </c>
      <c r="C77" s="22" t="s">
        <v>9</v>
      </c>
      <c r="D77" s="22" t="s">
        <v>10</v>
      </c>
      <c r="E77" s="22" t="s">
        <v>46</v>
      </c>
      <c r="F77" s="47"/>
    </row>
    <row r="78" spans="2:6">
      <c r="B78" s="23" t="s">
        <v>47</v>
      </c>
      <c r="C78" s="40"/>
      <c r="D78" s="26">
        <v>0</v>
      </c>
      <c r="E78" s="26">
        <v>0</v>
      </c>
      <c r="F78" s="47"/>
    </row>
    <row r="79" spans="2:6">
      <c r="B79" s="29"/>
      <c r="C79" s="40"/>
      <c r="D79" s="26">
        <v>0</v>
      </c>
      <c r="E79" s="26">
        <v>0</v>
      </c>
      <c r="F79" s="47"/>
    </row>
    <row r="80" spans="2:6" ht="16.5" customHeight="1">
      <c r="B80" s="37"/>
      <c r="C80" s="22">
        <f>SUM(C78:C79)</f>
        <v>0</v>
      </c>
      <c r="D80" s="48"/>
      <c r="E80" s="49"/>
      <c r="F80" s="47"/>
    </row>
    <row r="81" spans="2:6">
      <c r="B81" s="37"/>
      <c r="C81" s="47"/>
      <c r="D81" s="47"/>
      <c r="E81" s="47"/>
      <c r="F81" s="47"/>
    </row>
    <row r="82" spans="2:6">
      <c r="B82" s="37"/>
      <c r="C82" s="47"/>
      <c r="D82" s="47"/>
      <c r="E82" s="47"/>
      <c r="F82" s="47"/>
    </row>
    <row r="83" spans="2:6">
      <c r="B83" s="37"/>
      <c r="C83" s="47"/>
      <c r="D83" s="47"/>
      <c r="E83" s="47"/>
      <c r="F83" s="47"/>
    </row>
    <row r="84" spans="2:6">
      <c r="B84" s="37"/>
      <c r="C84" s="47"/>
      <c r="D84" s="47"/>
      <c r="E84" s="47"/>
      <c r="F84" s="47"/>
    </row>
    <row r="85" spans="2:6">
      <c r="B85" s="36"/>
    </row>
    <row r="86" spans="2:6">
      <c r="B86" s="19" t="s">
        <v>48</v>
      </c>
    </row>
    <row r="88" spans="2:6">
      <c r="B88" s="36"/>
    </row>
    <row r="89" spans="2:6" ht="12.75" customHeight="1">
      <c r="B89" s="21" t="s">
        <v>49</v>
      </c>
      <c r="C89" s="22" t="s">
        <v>50</v>
      </c>
      <c r="D89" s="22" t="s">
        <v>51</v>
      </c>
      <c r="E89" s="22" t="s">
        <v>52</v>
      </c>
    </row>
    <row r="90" spans="2:6" ht="12.75" customHeight="1">
      <c r="B90" s="50" t="s">
        <v>53</v>
      </c>
      <c r="C90" s="51">
        <v>14000000</v>
      </c>
      <c r="D90" s="51">
        <v>14000000</v>
      </c>
      <c r="E90" s="51">
        <v>0</v>
      </c>
    </row>
    <row r="91" spans="2:6" ht="12.75" customHeight="1">
      <c r="B91" s="50" t="s">
        <v>54</v>
      </c>
      <c r="C91" s="51">
        <v>74737729.200000003</v>
      </c>
      <c r="D91" s="51">
        <v>74737729.200000003</v>
      </c>
      <c r="E91" s="51">
        <v>0</v>
      </c>
    </row>
    <row r="92" spans="2:6" ht="12.75" customHeight="1">
      <c r="B92" s="50" t="s">
        <v>55</v>
      </c>
      <c r="C92" s="51">
        <v>558272.79</v>
      </c>
      <c r="D92" s="51">
        <v>558272.79</v>
      </c>
      <c r="E92" s="51">
        <v>0</v>
      </c>
    </row>
    <row r="93" spans="2:6" ht="12.75" customHeight="1">
      <c r="B93" s="50" t="s">
        <v>56</v>
      </c>
      <c r="C93" s="51">
        <v>27419166.670000002</v>
      </c>
      <c r="D93" s="51">
        <v>27419166.670000002</v>
      </c>
      <c r="E93" s="51">
        <v>0</v>
      </c>
    </row>
    <row r="94" spans="2:6" ht="12.75" customHeight="1">
      <c r="B94" s="50" t="s">
        <v>57</v>
      </c>
      <c r="C94" s="51">
        <v>53597229.07</v>
      </c>
      <c r="D94" s="51">
        <v>53597229.07</v>
      </c>
      <c r="E94" s="51">
        <v>0</v>
      </c>
    </row>
    <row r="95" spans="2:6" ht="12.75" customHeight="1">
      <c r="B95" s="50" t="s">
        <v>58</v>
      </c>
      <c r="C95" s="51">
        <v>21111553.23</v>
      </c>
      <c r="D95" s="51">
        <v>27474629.66</v>
      </c>
      <c r="E95" s="52">
        <v>6363076.4299999997</v>
      </c>
    </row>
    <row r="96" spans="2:6" ht="12.75" customHeight="1">
      <c r="B96" s="50" t="s">
        <v>59</v>
      </c>
      <c r="C96" s="51">
        <v>233474.09</v>
      </c>
      <c r="D96" s="51">
        <v>233474.09</v>
      </c>
      <c r="E96" s="51">
        <v>0</v>
      </c>
    </row>
    <row r="97" spans="2:5" ht="12.75" customHeight="1">
      <c r="B97" s="50" t="s">
        <v>60</v>
      </c>
      <c r="C97" s="51">
        <v>3061800.7</v>
      </c>
      <c r="D97" s="51">
        <v>3061800.7</v>
      </c>
      <c r="E97" s="51">
        <v>0</v>
      </c>
    </row>
    <row r="98" spans="2:5" ht="12.75" customHeight="1">
      <c r="B98" s="50" t="s">
        <v>61</v>
      </c>
      <c r="C98" s="51">
        <v>10318612.109999999</v>
      </c>
      <c r="D98" s="51">
        <v>10318612.109999999</v>
      </c>
      <c r="E98" s="51">
        <v>0</v>
      </c>
    </row>
    <row r="99" spans="2:5" ht="12.75" customHeight="1">
      <c r="B99" s="50" t="s">
        <v>62</v>
      </c>
      <c r="C99" s="51">
        <v>2903995.82</v>
      </c>
      <c r="D99" s="51">
        <v>2903995.82</v>
      </c>
      <c r="E99" s="51">
        <v>0</v>
      </c>
    </row>
    <row r="100" spans="2:5" ht="12.75" customHeight="1">
      <c r="B100" s="50" t="s">
        <v>63</v>
      </c>
      <c r="C100" s="51">
        <v>2861415.3</v>
      </c>
      <c r="D100" s="51">
        <v>2861415.3</v>
      </c>
      <c r="E100" s="51">
        <v>0</v>
      </c>
    </row>
    <row r="101" spans="2:5" ht="12.75" customHeight="1">
      <c r="B101" s="50" t="s">
        <v>64</v>
      </c>
      <c r="C101" s="51">
        <v>1736173.15</v>
      </c>
      <c r="D101" s="51">
        <v>1736173.15</v>
      </c>
      <c r="E101" s="51">
        <v>0</v>
      </c>
    </row>
    <row r="102" spans="2:5">
      <c r="B102" s="53" t="s">
        <v>65</v>
      </c>
      <c r="C102" s="54">
        <f>SUM(C90:C101)</f>
        <v>212539422.13000003</v>
      </c>
      <c r="D102" s="54">
        <f>SUM(D90:D101)</f>
        <v>218902498.56000003</v>
      </c>
      <c r="E102" s="54">
        <f>SUM(E90:E101)</f>
        <v>6363076.4299999997</v>
      </c>
    </row>
    <row r="103" spans="2:5">
      <c r="B103" s="50" t="s">
        <v>66</v>
      </c>
      <c r="C103" s="51">
        <v>4135895.3</v>
      </c>
      <c r="D103" s="51">
        <v>4835479.76</v>
      </c>
      <c r="E103" s="51">
        <v>699584.46</v>
      </c>
    </row>
    <row r="104" spans="2:5">
      <c r="B104" s="50" t="s">
        <v>67</v>
      </c>
      <c r="C104" s="51">
        <v>9490547.9000000004</v>
      </c>
      <c r="D104" s="51">
        <v>9490547.9000000004</v>
      </c>
      <c r="E104" s="51">
        <v>0</v>
      </c>
    </row>
    <row r="105" spans="2:5">
      <c r="B105" s="50" t="s">
        <v>68</v>
      </c>
      <c r="C105" s="51">
        <v>1415409.58</v>
      </c>
      <c r="D105" s="51">
        <v>1415409.58</v>
      </c>
      <c r="E105" s="51">
        <v>0</v>
      </c>
    </row>
    <row r="106" spans="2:5">
      <c r="B106" s="50" t="s">
        <v>69</v>
      </c>
      <c r="C106" s="51">
        <v>9437842.8699999992</v>
      </c>
      <c r="D106" s="51">
        <v>10939858.550000001</v>
      </c>
      <c r="E106" s="51">
        <v>1502015.68</v>
      </c>
    </row>
    <row r="107" spans="2:5">
      <c r="B107" s="50" t="s">
        <v>70</v>
      </c>
      <c r="C107" s="51">
        <v>7872961.9800000004</v>
      </c>
      <c r="D107" s="51">
        <v>7872961.9800000004</v>
      </c>
      <c r="E107" s="51">
        <v>0</v>
      </c>
    </row>
    <row r="108" spans="2:5">
      <c r="B108" s="50" t="s">
        <v>71</v>
      </c>
      <c r="C108" s="51">
        <v>651224.87</v>
      </c>
      <c r="D108" s="51">
        <v>683879.83</v>
      </c>
      <c r="E108" s="51">
        <v>32654.959999999999</v>
      </c>
    </row>
    <row r="109" spans="2:5">
      <c r="B109" s="50" t="s">
        <v>72</v>
      </c>
      <c r="C109" s="51">
        <v>1718689.97</v>
      </c>
      <c r="D109" s="51">
        <v>1718689.97</v>
      </c>
      <c r="E109" s="51">
        <v>0</v>
      </c>
    </row>
    <row r="110" spans="2:5">
      <c r="B110" s="50" t="s">
        <v>73</v>
      </c>
      <c r="C110" s="51">
        <v>1239592.3400000001</v>
      </c>
      <c r="D110" s="51">
        <v>1605678.26</v>
      </c>
      <c r="E110" s="51">
        <v>366085.92</v>
      </c>
    </row>
    <row r="111" spans="2:5">
      <c r="B111" s="50" t="s">
        <v>74</v>
      </c>
      <c r="C111" s="55">
        <v>0</v>
      </c>
      <c r="D111" s="51">
        <v>100000</v>
      </c>
      <c r="E111" s="51">
        <v>100000</v>
      </c>
    </row>
    <row r="112" spans="2:5">
      <c r="B112" s="50" t="s">
        <v>75</v>
      </c>
      <c r="C112" s="51">
        <v>104626.39</v>
      </c>
      <c r="D112" s="51">
        <v>104626.39</v>
      </c>
      <c r="E112" s="51">
        <v>0</v>
      </c>
    </row>
    <row r="113" spans="2:5">
      <c r="B113" s="50" t="s">
        <v>76</v>
      </c>
      <c r="C113" s="51">
        <v>307400.15000000002</v>
      </c>
      <c r="D113" s="51">
        <v>327400.15000000002</v>
      </c>
      <c r="E113" s="51">
        <v>20000</v>
      </c>
    </row>
    <row r="114" spans="2:5">
      <c r="B114" s="50" t="s">
        <v>77</v>
      </c>
      <c r="C114" s="51">
        <v>4879144.38</v>
      </c>
      <c r="D114" s="51">
        <v>4879144.38</v>
      </c>
      <c r="E114" s="51">
        <v>0</v>
      </c>
    </row>
    <row r="115" spans="2:5">
      <c r="B115" s="50" t="s">
        <v>78</v>
      </c>
      <c r="C115" s="51">
        <v>2369647.56</v>
      </c>
      <c r="D115" s="51">
        <v>2576734.0499999998</v>
      </c>
      <c r="E115" s="51">
        <v>207086.49</v>
      </c>
    </row>
    <row r="116" spans="2:5">
      <c r="B116" s="50" t="s">
        <v>79</v>
      </c>
      <c r="C116" s="51">
        <v>689803.84</v>
      </c>
      <c r="D116" s="51">
        <v>689803.84</v>
      </c>
      <c r="E116" s="51">
        <v>0</v>
      </c>
    </row>
    <row r="117" spans="2:5">
      <c r="B117" s="50" t="s">
        <v>80</v>
      </c>
      <c r="C117" s="51">
        <v>151505.62</v>
      </c>
      <c r="D117" s="51">
        <v>151505.62</v>
      </c>
      <c r="E117" s="51">
        <v>0</v>
      </c>
    </row>
    <row r="118" spans="2:5">
      <c r="B118" s="50" t="s">
        <v>81</v>
      </c>
      <c r="C118" s="51">
        <v>3749655.28</v>
      </c>
      <c r="D118" s="51">
        <v>3614882.64</v>
      </c>
      <c r="E118" s="51">
        <v>-134772.64000000001</v>
      </c>
    </row>
    <row r="119" spans="2:5">
      <c r="B119" s="50" t="s">
        <v>82</v>
      </c>
      <c r="C119" s="51">
        <v>3747354</v>
      </c>
      <c r="D119" s="51">
        <v>3747354</v>
      </c>
      <c r="E119" s="51">
        <v>0</v>
      </c>
    </row>
    <row r="120" spans="2:5">
      <c r="B120" s="50" t="s">
        <v>83</v>
      </c>
      <c r="C120" s="51">
        <v>5478.26</v>
      </c>
      <c r="D120" s="51">
        <v>5478.26</v>
      </c>
      <c r="E120" s="51">
        <v>0</v>
      </c>
    </row>
    <row r="121" spans="2:5">
      <c r="B121" s="50" t="s">
        <v>84</v>
      </c>
      <c r="C121" s="51">
        <v>278586.09000000003</v>
      </c>
      <c r="D121" s="51">
        <v>345786.09</v>
      </c>
      <c r="E121" s="51">
        <v>67200</v>
      </c>
    </row>
    <row r="122" spans="2:5">
      <c r="B122" s="50" t="s">
        <v>85</v>
      </c>
      <c r="C122" s="51">
        <v>28155</v>
      </c>
      <c r="D122" s="51">
        <v>28155</v>
      </c>
      <c r="E122" s="51">
        <v>0</v>
      </c>
    </row>
    <row r="123" spans="2:5">
      <c r="B123" s="50" t="s">
        <v>86</v>
      </c>
      <c r="C123" s="51">
        <v>225354.35</v>
      </c>
      <c r="D123" s="51">
        <v>225354.35</v>
      </c>
      <c r="E123" s="51">
        <v>0</v>
      </c>
    </row>
    <row r="124" spans="2:5">
      <c r="B124" s="50" t="s">
        <v>87</v>
      </c>
      <c r="C124" s="51">
        <v>12586</v>
      </c>
      <c r="D124" s="51">
        <v>12586</v>
      </c>
      <c r="E124" s="51">
        <v>0</v>
      </c>
    </row>
    <row r="125" spans="2:5">
      <c r="B125" s="50" t="s">
        <v>88</v>
      </c>
      <c r="C125" s="51">
        <v>98083.34</v>
      </c>
      <c r="D125" s="51">
        <v>98083.34</v>
      </c>
      <c r="E125" s="51">
        <v>0</v>
      </c>
    </row>
    <row r="126" spans="2:5">
      <c r="B126" s="50" t="s">
        <v>89</v>
      </c>
      <c r="C126" s="51">
        <v>11405376.789999999</v>
      </c>
      <c r="D126" s="51">
        <v>11405376.789999999</v>
      </c>
      <c r="E126" s="51">
        <v>0</v>
      </c>
    </row>
    <row r="127" spans="2:5">
      <c r="B127" s="50" t="s">
        <v>90</v>
      </c>
      <c r="C127" s="51">
        <v>24190985.890000001</v>
      </c>
      <c r="D127" s="51">
        <v>24190985.890000001</v>
      </c>
      <c r="E127" s="51">
        <v>0</v>
      </c>
    </row>
    <row r="128" spans="2:5">
      <c r="B128" s="50" t="s">
        <v>91</v>
      </c>
      <c r="C128" s="51">
        <v>170764.76</v>
      </c>
      <c r="D128" s="51">
        <v>170764.76</v>
      </c>
      <c r="E128" s="51">
        <v>0</v>
      </c>
    </row>
    <row r="129" spans="2:5">
      <c r="B129" s="50" t="s">
        <v>92</v>
      </c>
      <c r="C129" s="51">
        <v>893976.22</v>
      </c>
      <c r="D129" s="51">
        <v>913976.13</v>
      </c>
      <c r="E129" s="51">
        <v>19999.91</v>
      </c>
    </row>
    <row r="130" spans="2:5">
      <c r="B130" s="50" t="s">
        <v>93</v>
      </c>
      <c r="C130" s="51">
        <v>367089.21</v>
      </c>
      <c r="D130" s="51">
        <v>367089.21</v>
      </c>
      <c r="E130" s="51">
        <v>0</v>
      </c>
    </row>
    <row r="131" spans="2:5">
      <c r="B131" s="50" t="s">
        <v>94</v>
      </c>
      <c r="C131" s="51">
        <v>580412.69999999995</v>
      </c>
      <c r="D131" s="51">
        <v>580412.69999999995</v>
      </c>
      <c r="E131" s="51">
        <v>0</v>
      </c>
    </row>
    <row r="132" spans="2:5">
      <c r="B132" s="50" t="s">
        <v>95</v>
      </c>
      <c r="C132" s="51">
        <v>648842.04</v>
      </c>
      <c r="D132" s="51">
        <v>648842.04</v>
      </c>
      <c r="E132" s="51">
        <v>0</v>
      </c>
    </row>
    <row r="133" spans="2:5">
      <c r="B133" s="50" t="s">
        <v>96</v>
      </c>
      <c r="C133" s="51">
        <v>331222.46000000002</v>
      </c>
      <c r="D133" s="51">
        <v>331222.46000000002</v>
      </c>
      <c r="E133" s="51">
        <v>0</v>
      </c>
    </row>
    <row r="134" spans="2:5">
      <c r="B134" s="50" t="s">
        <v>97</v>
      </c>
      <c r="C134" s="51">
        <v>298396.83</v>
      </c>
      <c r="D134" s="51">
        <v>298396.83</v>
      </c>
      <c r="E134" s="51">
        <v>0</v>
      </c>
    </row>
    <row r="135" spans="2:5">
      <c r="B135" s="50" t="s">
        <v>98</v>
      </c>
      <c r="C135" s="51">
        <v>1813167.92</v>
      </c>
      <c r="D135" s="51">
        <v>1813167.92</v>
      </c>
      <c r="E135" s="51">
        <v>0</v>
      </c>
    </row>
    <row r="136" spans="2:5">
      <c r="B136" s="50" t="s">
        <v>99</v>
      </c>
      <c r="C136" s="51">
        <v>104765.02</v>
      </c>
      <c r="D136" s="51">
        <v>104765.02</v>
      </c>
      <c r="E136" s="51">
        <v>0</v>
      </c>
    </row>
    <row r="137" spans="2:5">
      <c r="B137" s="50" t="s">
        <v>100</v>
      </c>
      <c r="C137" s="55">
        <v>0</v>
      </c>
      <c r="D137" s="51">
        <v>20000</v>
      </c>
      <c r="E137" s="51">
        <v>20000</v>
      </c>
    </row>
    <row r="138" spans="2:5">
      <c r="B138" s="56" t="s">
        <v>101</v>
      </c>
      <c r="C138" s="57">
        <f>SUM(C103:C137)</f>
        <v>93414544.910000011</v>
      </c>
      <c r="D138" s="57">
        <f t="shared" ref="D138:E138" si="2">SUM(D103:D137)</f>
        <v>96314399.689999998</v>
      </c>
      <c r="E138" s="57">
        <f t="shared" si="2"/>
        <v>2899854.78</v>
      </c>
    </row>
    <row r="139" spans="2:5">
      <c r="B139" s="50" t="s">
        <v>102</v>
      </c>
      <c r="C139" s="51">
        <v>-6755536.2000000002</v>
      </c>
      <c r="D139" s="51">
        <v>-8069675.6600000001</v>
      </c>
      <c r="E139" s="51">
        <v>-1314139.46</v>
      </c>
    </row>
    <row r="140" spans="2:5">
      <c r="B140" s="50" t="s">
        <v>103</v>
      </c>
      <c r="C140" s="51">
        <v>-450433.58</v>
      </c>
      <c r="D140" s="51">
        <v>-592024.57999999996</v>
      </c>
      <c r="E140" s="51">
        <v>-141591</v>
      </c>
    </row>
    <row r="141" spans="2:5">
      <c r="B141" s="50" t="s">
        <v>104</v>
      </c>
      <c r="C141" s="51">
        <v>-11734702.85</v>
      </c>
      <c r="D141" s="51">
        <v>-14292764.529999999</v>
      </c>
      <c r="E141" s="51">
        <v>-2558061.6800000002</v>
      </c>
    </row>
    <row r="142" spans="2:5">
      <c r="B142" s="50" t="s">
        <v>105</v>
      </c>
      <c r="C142" s="51">
        <v>-1304399.0900000001</v>
      </c>
      <c r="D142" s="51">
        <v>-1529688.05</v>
      </c>
      <c r="E142" s="51">
        <v>-225288.95999999999</v>
      </c>
    </row>
    <row r="143" spans="2:5">
      <c r="B143" s="50" t="s">
        <v>106</v>
      </c>
      <c r="C143" s="51">
        <v>-109910.34</v>
      </c>
      <c r="D143" s="51">
        <v>-238777.26</v>
      </c>
      <c r="E143" s="51">
        <v>-128866.92</v>
      </c>
    </row>
    <row r="144" spans="2:5">
      <c r="B144" s="50" t="s">
        <v>107</v>
      </c>
      <c r="C144" s="51">
        <v>-32921.39</v>
      </c>
      <c r="D144" s="51">
        <v>-43383.39</v>
      </c>
      <c r="E144" s="51">
        <v>-10462</v>
      </c>
    </row>
    <row r="145" spans="2:7">
      <c r="B145" s="50" t="s">
        <v>108</v>
      </c>
      <c r="C145" s="51">
        <v>-3727001.43</v>
      </c>
      <c r="D145" s="51">
        <v>-4494811.43</v>
      </c>
      <c r="E145" s="51">
        <v>-767810</v>
      </c>
    </row>
    <row r="146" spans="2:7">
      <c r="B146" s="50" t="s">
        <v>109</v>
      </c>
      <c r="C146" s="51">
        <v>-867336.4</v>
      </c>
      <c r="D146" s="51">
        <v>-1108381.8899999999</v>
      </c>
      <c r="E146" s="51">
        <v>-241045.49</v>
      </c>
    </row>
    <row r="147" spans="2:7">
      <c r="B147" s="50" t="s">
        <v>110</v>
      </c>
      <c r="C147" s="51">
        <v>-67841.62</v>
      </c>
      <c r="D147" s="51">
        <v>-105709.62</v>
      </c>
      <c r="E147" s="51">
        <v>-37868</v>
      </c>
    </row>
    <row r="148" spans="2:7">
      <c r="B148" s="50" t="s">
        <v>111</v>
      </c>
      <c r="C148" s="51">
        <v>-2584212.2799999998</v>
      </c>
      <c r="D148" s="51">
        <v>-3395208.64</v>
      </c>
      <c r="E148" s="51">
        <v>-810996.36</v>
      </c>
    </row>
    <row r="149" spans="2:7">
      <c r="B149" s="50" t="s">
        <v>112</v>
      </c>
      <c r="C149" s="51">
        <v>-5478.26</v>
      </c>
      <c r="D149" s="51">
        <v>-5478.26</v>
      </c>
      <c r="E149" s="51">
        <v>0</v>
      </c>
    </row>
    <row r="150" spans="2:7">
      <c r="B150" s="50" t="s">
        <v>113</v>
      </c>
      <c r="C150" s="51">
        <v>-109712.09</v>
      </c>
      <c r="D150" s="51">
        <v>-140386.09</v>
      </c>
      <c r="E150" s="51">
        <v>-30674</v>
      </c>
    </row>
    <row r="151" spans="2:7">
      <c r="B151" s="50" t="s">
        <v>114</v>
      </c>
      <c r="C151" s="51">
        <v>-6818</v>
      </c>
      <c r="D151" s="51">
        <v>-8076</v>
      </c>
      <c r="E151" s="51">
        <v>-1258</v>
      </c>
    </row>
    <row r="152" spans="2:7">
      <c r="B152" s="50" t="s">
        <v>115</v>
      </c>
      <c r="C152" s="51">
        <v>-98083.34</v>
      </c>
      <c r="D152" s="51">
        <v>-98083.34</v>
      </c>
      <c r="E152" s="51">
        <v>0</v>
      </c>
    </row>
    <row r="153" spans="2:7">
      <c r="B153" s="50" t="s">
        <v>116</v>
      </c>
      <c r="C153" s="51">
        <v>-25554229.68</v>
      </c>
      <c r="D153" s="51">
        <v>-26695532.68</v>
      </c>
      <c r="E153" s="51">
        <v>-1141303</v>
      </c>
    </row>
    <row r="154" spans="2:7">
      <c r="B154" s="50" t="s">
        <v>117</v>
      </c>
      <c r="C154" s="51">
        <v>-68149.759999999995</v>
      </c>
      <c r="D154" s="51">
        <v>-85226.76</v>
      </c>
      <c r="E154" s="51">
        <v>-17077</v>
      </c>
    </row>
    <row r="155" spans="2:7">
      <c r="B155" s="50" t="s">
        <v>118</v>
      </c>
      <c r="C155" s="51">
        <v>-797152.43</v>
      </c>
      <c r="D155" s="51">
        <v>-963476.34</v>
      </c>
      <c r="E155" s="51">
        <v>-166323.91</v>
      </c>
    </row>
    <row r="156" spans="2:7">
      <c r="B156" s="50" t="s">
        <v>119</v>
      </c>
      <c r="C156" s="51">
        <v>-712305.74</v>
      </c>
      <c r="D156" s="51">
        <v>-741359.74</v>
      </c>
      <c r="E156" s="51">
        <v>-29054</v>
      </c>
    </row>
    <row r="157" spans="2:7">
      <c r="B157" s="50" t="s">
        <v>120</v>
      </c>
      <c r="C157" s="51">
        <v>-336292.29</v>
      </c>
      <c r="D157" s="51">
        <v>-399256.29</v>
      </c>
      <c r="E157" s="51">
        <v>-62964</v>
      </c>
    </row>
    <row r="158" spans="2:7">
      <c r="B158" s="50" t="s">
        <v>121</v>
      </c>
      <c r="C158" s="51">
        <v>-676567.94</v>
      </c>
      <c r="D158" s="51">
        <v>-868245.94</v>
      </c>
      <c r="E158" s="51">
        <v>-191678</v>
      </c>
      <c r="G158" s="58"/>
    </row>
    <row r="159" spans="2:7">
      <c r="B159" s="53" t="s">
        <v>122</v>
      </c>
      <c r="C159" s="57">
        <f>SUM(C139:C158)</f>
        <v>-55999084.709999993</v>
      </c>
      <c r="D159" s="57">
        <f>SUM(D139:D158)</f>
        <v>-63875546.49000001</v>
      </c>
      <c r="E159" s="57">
        <f>SUM(E139:E158)</f>
        <v>-7876461.7800000012</v>
      </c>
    </row>
    <row r="160" spans="2:7" ht="18" customHeight="1">
      <c r="B160" s="59"/>
      <c r="C160" s="60">
        <f>+C102+C138+C159</f>
        <v>249954882.33000004</v>
      </c>
      <c r="D160" s="60">
        <f>+D102+D138+D159</f>
        <v>251341351.75999999</v>
      </c>
      <c r="E160" s="60">
        <f>+E102+E138+E159</f>
        <v>1386469.4299999978</v>
      </c>
    </row>
    <row r="163" spans="2:5" ht="21.75" customHeight="1">
      <c r="B163" s="21" t="s">
        <v>123</v>
      </c>
      <c r="C163" s="22" t="s">
        <v>50</v>
      </c>
      <c r="D163" s="22" t="s">
        <v>51</v>
      </c>
      <c r="E163" s="22" t="s">
        <v>52</v>
      </c>
    </row>
    <row r="164" spans="2:5">
      <c r="B164" s="23" t="s">
        <v>124</v>
      </c>
      <c r="C164" s="24"/>
      <c r="D164" s="24"/>
      <c r="E164" s="24"/>
    </row>
    <row r="165" spans="2:5">
      <c r="B165" s="25"/>
      <c r="C165" s="26"/>
      <c r="D165" s="26"/>
      <c r="E165" s="26"/>
    </row>
    <row r="166" spans="2:5">
      <c r="B166" s="25" t="s">
        <v>125</v>
      </c>
      <c r="C166" s="26"/>
      <c r="D166" s="26"/>
      <c r="E166" s="26"/>
    </row>
    <row r="167" spans="2:5">
      <c r="B167" s="25"/>
      <c r="C167" s="26"/>
      <c r="D167" s="26"/>
      <c r="E167" s="26"/>
    </row>
    <row r="168" spans="2:5">
      <c r="B168" s="25" t="s">
        <v>122</v>
      </c>
      <c r="C168" s="26"/>
      <c r="D168" s="26"/>
      <c r="E168" s="26"/>
    </row>
    <row r="169" spans="2:5" ht="15">
      <c r="B169" s="61"/>
      <c r="C169" s="30"/>
      <c r="D169" s="30"/>
      <c r="E169" s="30"/>
    </row>
    <row r="170" spans="2:5" ht="16.5" customHeight="1">
      <c r="C170" s="22">
        <f>SUM(C168:C169)</f>
        <v>0</v>
      </c>
      <c r="D170" s="22">
        <f t="shared" ref="D170:E170" si="3">SUM(D168:D169)</f>
        <v>0</v>
      </c>
      <c r="E170" s="22">
        <f t="shared" si="3"/>
        <v>0</v>
      </c>
    </row>
    <row r="173" spans="2:5" ht="27" customHeight="1">
      <c r="B173" s="21" t="s">
        <v>126</v>
      </c>
      <c r="C173" s="22" t="s">
        <v>9</v>
      </c>
    </row>
    <row r="174" spans="2:5">
      <c r="B174" s="23" t="s">
        <v>127</v>
      </c>
      <c r="C174" s="24"/>
    </row>
    <row r="175" spans="2:5">
      <c r="B175" s="25"/>
      <c r="C175" s="26"/>
    </row>
    <row r="176" spans="2:5">
      <c r="B176" s="29"/>
      <c r="C176" s="30"/>
    </row>
    <row r="177" spans="2:5" ht="15" customHeight="1">
      <c r="C177" s="22">
        <f>SUM(C175:C176)</f>
        <v>0</v>
      </c>
    </row>
    <row r="178" spans="2:5" ht="15">
      <c r="B178"/>
    </row>
    <row r="180" spans="2:5" ht="22.5" customHeight="1">
      <c r="B180" s="62" t="s">
        <v>128</v>
      </c>
      <c r="C180" s="63" t="s">
        <v>9</v>
      </c>
      <c r="D180" s="64" t="s">
        <v>129</v>
      </c>
    </row>
    <row r="181" spans="2:5">
      <c r="B181" s="65"/>
      <c r="C181" s="66"/>
      <c r="D181" s="67"/>
    </row>
    <row r="182" spans="2:5">
      <c r="B182" s="68"/>
      <c r="C182" s="69"/>
      <c r="D182" s="70"/>
    </row>
    <row r="183" spans="2:5">
      <c r="B183" s="71"/>
      <c r="C183" s="72"/>
      <c r="D183" s="72"/>
    </row>
    <row r="184" spans="2:5">
      <c r="B184" s="71"/>
      <c r="C184" s="72"/>
      <c r="D184" s="72"/>
    </row>
    <row r="185" spans="2:5">
      <c r="B185" s="73"/>
      <c r="C185" s="59"/>
      <c r="D185" s="59"/>
    </row>
    <row r="186" spans="2:5" ht="14.25" customHeight="1">
      <c r="C186" s="22">
        <f t="shared" ref="C186" si="4">SUM(C184:C185)</f>
        <v>0</v>
      </c>
      <c r="D186" s="22"/>
    </row>
    <row r="190" spans="2:5">
      <c r="B190" s="15" t="s">
        <v>130</v>
      </c>
    </row>
    <row r="192" spans="2:5" ht="20.25" customHeight="1">
      <c r="B192" s="62" t="s">
        <v>131</v>
      </c>
      <c r="C192" s="63" t="s">
        <v>9</v>
      </c>
      <c r="D192" s="22" t="s">
        <v>31</v>
      </c>
      <c r="E192" s="22" t="s">
        <v>32</v>
      </c>
    </row>
    <row r="193" spans="2:5" ht="12" customHeight="1">
      <c r="B193" s="74" t="s">
        <v>132</v>
      </c>
      <c r="C193" s="75">
        <v>-80544.41</v>
      </c>
      <c r="D193" s="76"/>
      <c r="E193" s="76"/>
    </row>
    <row r="194" spans="2:5" ht="12" customHeight="1">
      <c r="B194" s="74" t="s">
        <v>133</v>
      </c>
      <c r="C194" s="75">
        <v>-252122.68</v>
      </c>
      <c r="D194" s="76"/>
      <c r="E194" s="76"/>
    </row>
    <row r="195" spans="2:5" ht="12" customHeight="1">
      <c r="B195" s="74" t="s">
        <v>134</v>
      </c>
      <c r="C195" s="75">
        <v>-291643.03999999998</v>
      </c>
      <c r="D195" s="76"/>
      <c r="E195" s="76"/>
    </row>
    <row r="196" spans="2:5" ht="12" customHeight="1">
      <c r="B196" s="74" t="s">
        <v>135</v>
      </c>
      <c r="C196" s="75">
        <v>-187453.77</v>
      </c>
      <c r="D196" s="76"/>
      <c r="E196" s="76"/>
    </row>
    <row r="197" spans="2:5" ht="12" customHeight="1">
      <c r="B197" s="74" t="s">
        <v>136</v>
      </c>
      <c r="C197" s="75">
        <v>-1709.88</v>
      </c>
      <c r="D197" s="76"/>
      <c r="E197" s="76"/>
    </row>
    <row r="198" spans="2:5" ht="12" customHeight="1">
      <c r="B198" s="74" t="s">
        <v>137</v>
      </c>
      <c r="C198" s="75">
        <v>-722544.06</v>
      </c>
      <c r="D198" s="76"/>
      <c r="E198" s="76"/>
    </row>
    <row r="199" spans="2:5" ht="12" customHeight="1">
      <c r="B199" s="74" t="s">
        <v>138</v>
      </c>
      <c r="C199" s="75">
        <v>-223789.96</v>
      </c>
      <c r="D199" s="76"/>
      <c r="E199" s="76"/>
    </row>
    <row r="200" spans="2:5" ht="12" customHeight="1">
      <c r="B200" s="74" t="s">
        <v>139</v>
      </c>
      <c r="C200" s="75">
        <v>-27840</v>
      </c>
      <c r="D200" s="76"/>
      <c r="E200" s="76"/>
    </row>
    <row r="201" spans="2:5" ht="12" customHeight="1">
      <c r="B201" s="74" t="s">
        <v>140</v>
      </c>
      <c r="C201" s="75">
        <v>-85203.22</v>
      </c>
      <c r="D201" s="76"/>
      <c r="E201" s="76"/>
    </row>
    <row r="202" spans="2:5" ht="12" customHeight="1">
      <c r="B202" s="74" t="s">
        <v>141</v>
      </c>
      <c r="C202" s="75">
        <v>175</v>
      </c>
      <c r="D202" s="76"/>
      <c r="E202" s="76"/>
    </row>
    <row r="203" spans="2:5" ht="12" customHeight="1">
      <c r="B203" s="74" t="s">
        <v>142</v>
      </c>
      <c r="C203" s="75">
        <v>-1799936.73</v>
      </c>
      <c r="D203" s="76"/>
      <c r="E203" s="76"/>
    </row>
    <row r="204" spans="2:5" ht="12" customHeight="1">
      <c r="B204" s="74" t="s">
        <v>143</v>
      </c>
      <c r="C204" s="75">
        <v>-0.68</v>
      </c>
      <c r="D204" s="76"/>
      <c r="E204" s="76"/>
    </row>
    <row r="205" spans="2:5" ht="12" customHeight="1">
      <c r="B205" s="74" t="s">
        <v>144</v>
      </c>
      <c r="C205" s="75">
        <v>-113046.48</v>
      </c>
      <c r="D205" s="76"/>
      <c r="E205" s="76"/>
    </row>
    <row r="206" spans="2:5" ht="12" customHeight="1">
      <c r="B206" s="74" t="s">
        <v>145</v>
      </c>
      <c r="C206" s="75">
        <v>-2.39</v>
      </c>
      <c r="D206" s="76"/>
      <c r="E206" s="76"/>
    </row>
    <row r="207" spans="2:5" ht="12" customHeight="1">
      <c r="B207" s="74" t="s">
        <v>146</v>
      </c>
      <c r="C207" s="75">
        <v>-11361.37</v>
      </c>
      <c r="D207" s="76"/>
      <c r="E207" s="76"/>
    </row>
    <row r="208" spans="2:5" ht="12" customHeight="1">
      <c r="B208" s="74" t="s">
        <v>147</v>
      </c>
      <c r="C208" s="75">
        <v>-368605.26</v>
      </c>
      <c r="D208" s="76"/>
      <c r="E208" s="76"/>
    </row>
    <row r="209" spans="2:5" ht="12" customHeight="1">
      <c r="B209" s="74" t="s">
        <v>148</v>
      </c>
      <c r="C209" s="75">
        <v>-295263.76</v>
      </c>
      <c r="D209" s="76"/>
      <c r="E209" s="76"/>
    </row>
    <row r="210" spans="2:5" ht="12" customHeight="1">
      <c r="B210" s="74" t="s">
        <v>149</v>
      </c>
      <c r="C210" s="75">
        <v>-0.09</v>
      </c>
      <c r="D210" s="76"/>
      <c r="E210" s="76"/>
    </row>
    <row r="211" spans="2:5" ht="12" customHeight="1">
      <c r="B211" s="74" t="s">
        <v>150</v>
      </c>
      <c r="C211" s="75">
        <v>-177117.2</v>
      </c>
      <c r="D211" s="76"/>
      <c r="E211" s="76"/>
    </row>
    <row r="212" spans="2:5" ht="12" customHeight="1">
      <c r="B212" s="74" t="s">
        <v>151</v>
      </c>
      <c r="C212" s="75">
        <v>-3870.28</v>
      </c>
      <c r="D212" s="76"/>
      <c r="E212" s="76"/>
    </row>
    <row r="213" spans="2:5" ht="12" customHeight="1">
      <c r="B213" s="74" t="s">
        <v>152</v>
      </c>
      <c r="C213" s="75">
        <v>-76224.06</v>
      </c>
      <c r="D213" s="76"/>
      <c r="E213" s="76"/>
    </row>
    <row r="214" spans="2:5" ht="12" customHeight="1">
      <c r="B214" s="74" t="s">
        <v>153</v>
      </c>
      <c r="C214" s="75">
        <v>182582.51</v>
      </c>
      <c r="D214" s="76"/>
      <c r="E214" s="76"/>
    </row>
    <row r="215" spans="2:5" ht="12" customHeight="1">
      <c r="B215" s="74" t="s">
        <v>154</v>
      </c>
      <c r="C215" s="75">
        <v>-122.7</v>
      </c>
      <c r="D215" s="76"/>
      <c r="E215" s="76"/>
    </row>
    <row r="216" spans="2:5" ht="12" customHeight="1">
      <c r="B216" s="74" t="s">
        <v>155</v>
      </c>
      <c r="C216" s="75">
        <v>18079.52</v>
      </c>
      <c r="D216" s="76"/>
      <c r="E216" s="76"/>
    </row>
    <row r="217" spans="2:5" ht="12" customHeight="1">
      <c r="B217" s="74" t="s">
        <v>156</v>
      </c>
      <c r="C217" s="75">
        <v>-787504.78</v>
      </c>
      <c r="D217" s="76"/>
      <c r="E217" s="76"/>
    </row>
    <row r="218" spans="2:5" ht="12" customHeight="1">
      <c r="B218" s="74" t="s">
        <v>157</v>
      </c>
      <c r="C218" s="75">
        <v>-2667520.59</v>
      </c>
      <c r="D218" s="76"/>
      <c r="E218" s="76"/>
    </row>
    <row r="219" spans="2:5" ht="12" customHeight="1">
      <c r="B219" s="74" t="s">
        <v>158</v>
      </c>
      <c r="C219" s="75">
        <v>-32180674.629999999</v>
      </c>
      <c r="D219" s="76"/>
      <c r="E219" s="76"/>
    </row>
    <row r="220" spans="2:5" ht="12" customHeight="1">
      <c r="B220" s="74" t="s">
        <v>159</v>
      </c>
      <c r="C220" s="75">
        <v>-9660</v>
      </c>
      <c r="D220" s="76"/>
      <c r="E220" s="76"/>
    </row>
    <row r="221" spans="2:5" ht="12" customHeight="1">
      <c r="B221" s="74" t="s">
        <v>160</v>
      </c>
      <c r="C221" s="75">
        <v>-1011.61</v>
      </c>
      <c r="D221" s="76"/>
      <c r="E221" s="76"/>
    </row>
    <row r="222" spans="2:5" ht="12" customHeight="1">
      <c r="B222" s="74" t="s">
        <v>161</v>
      </c>
      <c r="C222" s="75">
        <v>-81660</v>
      </c>
      <c r="D222" s="76"/>
      <c r="E222" s="76"/>
    </row>
    <row r="223" spans="2:5" ht="12" customHeight="1">
      <c r="B223" s="77" t="s">
        <v>162</v>
      </c>
      <c r="C223" s="60">
        <f>SUM(C193:C222)</f>
        <v>-40245596.600000001</v>
      </c>
      <c r="D223" s="78"/>
      <c r="E223" s="78"/>
    </row>
    <row r="227" spans="2:5" ht="20.25" customHeight="1">
      <c r="B227" s="62" t="s">
        <v>163</v>
      </c>
      <c r="C227" s="63" t="s">
        <v>9</v>
      </c>
      <c r="D227" s="22" t="s">
        <v>164</v>
      </c>
      <c r="E227" s="22" t="s">
        <v>129</v>
      </c>
    </row>
    <row r="228" spans="2:5">
      <c r="B228" s="79" t="s">
        <v>165</v>
      </c>
      <c r="C228" s="80"/>
      <c r="D228" s="81"/>
      <c r="E228" s="82"/>
    </row>
    <row r="229" spans="2:5">
      <c r="B229" s="83"/>
      <c r="C229" s="84"/>
      <c r="D229" s="85"/>
      <c r="E229" s="86"/>
    </row>
    <row r="230" spans="2:5">
      <c r="B230" s="87"/>
      <c r="C230" s="88"/>
      <c r="D230" s="89"/>
      <c r="E230" s="90"/>
    </row>
    <row r="231" spans="2:5" ht="16.5" customHeight="1">
      <c r="C231" s="22">
        <f>SUM(C229:C230)</f>
        <v>0</v>
      </c>
      <c r="D231" s="91"/>
      <c r="E231" s="92"/>
    </row>
    <row r="234" spans="2:5" ht="27.75" customHeight="1">
      <c r="B234" s="62" t="s">
        <v>166</v>
      </c>
      <c r="C234" s="63" t="s">
        <v>9</v>
      </c>
      <c r="D234" s="22" t="s">
        <v>164</v>
      </c>
      <c r="E234" s="22" t="s">
        <v>129</v>
      </c>
    </row>
    <row r="235" spans="2:5">
      <c r="B235" s="79" t="s">
        <v>167</v>
      </c>
      <c r="C235" s="80"/>
      <c r="D235" s="81"/>
      <c r="E235" s="82"/>
    </row>
    <row r="236" spans="2:5">
      <c r="B236" s="83"/>
      <c r="C236" s="84"/>
      <c r="D236" s="85"/>
      <c r="E236" s="86"/>
    </row>
    <row r="237" spans="2:5">
      <c r="B237" s="87"/>
      <c r="C237" s="88"/>
      <c r="D237" s="89"/>
      <c r="E237" s="90"/>
    </row>
    <row r="238" spans="2:5" ht="15" customHeight="1">
      <c r="C238" s="22">
        <f>SUM(C236:C237)</f>
        <v>0</v>
      </c>
      <c r="D238" s="91"/>
      <c r="E238" s="92"/>
    </row>
    <row r="239" spans="2:5" ht="15">
      <c r="B239"/>
    </row>
    <row r="241" spans="2:5" ht="24" customHeight="1">
      <c r="B241" s="62" t="s">
        <v>168</v>
      </c>
      <c r="C241" s="63" t="s">
        <v>9</v>
      </c>
      <c r="D241" s="22" t="s">
        <v>164</v>
      </c>
      <c r="E241" s="22" t="s">
        <v>129</v>
      </c>
    </row>
    <row r="242" spans="2:5">
      <c r="B242" s="79" t="s">
        <v>169</v>
      </c>
      <c r="C242" s="80"/>
      <c r="D242" s="81"/>
      <c r="E242" s="82"/>
    </row>
    <row r="243" spans="2:5">
      <c r="B243" s="83"/>
      <c r="C243" s="84"/>
      <c r="D243" s="85"/>
      <c r="E243" s="86"/>
    </row>
    <row r="244" spans="2:5">
      <c r="B244" s="87"/>
      <c r="C244" s="88"/>
      <c r="D244" s="89"/>
      <c r="E244" s="90"/>
    </row>
    <row r="245" spans="2:5" ht="16.5" customHeight="1">
      <c r="C245" s="22">
        <f>SUM(C243:C244)</f>
        <v>0</v>
      </c>
      <c r="D245" s="91"/>
      <c r="E245" s="92"/>
    </row>
    <row r="248" spans="2:5" ht="24" customHeight="1">
      <c r="B248" s="62" t="s">
        <v>170</v>
      </c>
      <c r="C248" s="63" t="s">
        <v>9</v>
      </c>
      <c r="D248" s="93" t="s">
        <v>164</v>
      </c>
      <c r="E248" s="93" t="s">
        <v>42</v>
      </c>
    </row>
    <row r="249" spans="2:5">
      <c r="B249" s="79" t="s">
        <v>171</v>
      </c>
      <c r="C249" s="24"/>
      <c r="D249" s="24">
        <v>0</v>
      </c>
      <c r="E249" s="24">
        <v>0</v>
      </c>
    </row>
    <row r="250" spans="2:5">
      <c r="B250" s="25"/>
      <c r="C250" s="26"/>
      <c r="D250" s="26">
        <v>0</v>
      </c>
      <c r="E250" s="26">
        <v>0</v>
      </c>
    </row>
    <row r="251" spans="2:5">
      <c r="B251" s="29"/>
      <c r="C251" s="94"/>
      <c r="D251" s="94">
        <v>0</v>
      </c>
      <c r="E251" s="94">
        <v>0</v>
      </c>
    </row>
    <row r="252" spans="2:5" ht="18.75" customHeight="1">
      <c r="C252" s="22">
        <f>SUM(C250:C251)</f>
        <v>0</v>
      </c>
      <c r="D252" s="91"/>
      <c r="E252" s="92"/>
    </row>
    <row r="256" spans="2:5">
      <c r="B256" s="15" t="s">
        <v>172</v>
      </c>
    </row>
    <row r="257" spans="2:6">
      <c r="B257" s="15"/>
    </row>
    <row r="258" spans="2:6">
      <c r="B258" s="15" t="s">
        <v>173</v>
      </c>
    </row>
    <row r="259" spans="2:6">
      <c r="F259" s="10"/>
    </row>
    <row r="260" spans="2:6" ht="24" customHeight="1">
      <c r="B260" s="95" t="s">
        <v>174</v>
      </c>
      <c r="C260" s="96" t="s">
        <v>9</v>
      </c>
      <c r="D260" s="22" t="s">
        <v>175</v>
      </c>
      <c r="E260" s="22" t="s">
        <v>42</v>
      </c>
      <c r="F260" s="97"/>
    </row>
    <row r="261" spans="2:6" ht="12" customHeight="1">
      <c r="B261" s="50" t="s">
        <v>176</v>
      </c>
      <c r="C261" s="51">
        <v>-106000</v>
      </c>
      <c r="D261" s="98"/>
      <c r="E261" s="98"/>
      <c r="F261" s="97"/>
    </row>
    <row r="262" spans="2:6" ht="12" customHeight="1">
      <c r="B262" s="50" t="s">
        <v>177</v>
      </c>
      <c r="C262" s="51">
        <v>-94671.360000000001</v>
      </c>
      <c r="D262" s="98"/>
      <c r="E262" s="98"/>
      <c r="F262" s="97"/>
    </row>
    <row r="263" spans="2:6" ht="12" customHeight="1">
      <c r="B263" s="50" t="s">
        <v>178</v>
      </c>
      <c r="C263" s="51">
        <v>-200671.35999999999</v>
      </c>
      <c r="D263" s="98"/>
      <c r="E263" s="98"/>
      <c r="F263" s="97"/>
    </row>
    <row r="264" spans="2:6" ht="12" customHeight="1">
      <c r="B264" s="50" t="s">
        <v>179</v>
      </c>
      <c r="C264" s="51">
        <v>-272555</v>
      </c>
      <c r="D264" s="98"/>
      <c r="E264" s="98"/>
      <c r="F264" s="97"/>
    </row>
    <row r="265" spans="2:6" ht="12" customHeight="1">
      <c r="B265" s="50" t="s">
        <v>180</v>
      </c>
      <c r="C265" s="51">
        <v>-18984</v>
      </c>
      <c r="D265" s="98"/>
      <c r="E265" s="98"/>
      <c r="F265" s="97"/>
    </row>
    <row r="266" spans="2:6" ht="12" customHeight="1">
      <c r="B266" s="50" t="s">
        <v>181</v>
      </c>
      <c r="C266" s="51">
        <v>-843600</v>
      </c>
      <c r="D266" s="98"/>
      <c r="E266" s="98"/>
      <c r="F266" s="97"/>
    </row>
    <row r="267" spans="2:6" ht="12" customHeight="1">
      <c r="B267" s="50" t="s">
        <v>182</v>
      </c>
      <c r="C267" s="51">
        <v>-15200</v>
      </c>
      <c r="D267" s="98"/>
      <c r="E267" s="98"/>
      <c r="F267" s="97"/>
    </row>
    <row r="268" spans="2:6" ht="12" customHeight="1">
      <c r="B268" s="50" t="s">
        <v>183</v>
      </c>
      <c r="C268" s="51">
        <v>-1153030.1299999999</v>
      </c>
      <c r="D268" s="98"/>
      <c r="E268" s="98"/>
      <c r="F268" s="97"/>
    </row>
    <row r="269" spans="2:6" ht="12" customHeight="1">
      <c r="B269" s="50" t="s">
        <v>184</v>
      </c>
      <c r="C269" s="51">
        <v>-2700</v>
      </c>
      <c r="D269" s="98"/>
      <c r="E269" s="98"/>
      <c r="F269" s="97"/>
    </row>
    <row r="270" spans="2:6" ht="12" customHeight="1">
      <c r="B270" s="50" t="s">
        <v>185</v>
      </c>
      <c r="C270" s="51">
        <v>-234300</v>
      </c>
      <c r="D270" s="98"/>
      <c r="E270" s="98"/>
      <c r="F270" s="97"/>
    </row>
    <row r="271" spans="2:6" ht="12" customHeight="1">
      <c r="B271" s="50" t="s">
        <v>186</v>
      </c>
      <c r="C271" s="51">
        <v>-2540369.13</v>
      </c>
      <c r="D271" s="98"/>
      <c r="E271" s="98"/>
      <c r="F271" s="97"/>
    </row>
    <row r="272" spans="2:6" ht="12" customHeight="1">
      <c r="B272" s="50" t="s">
        <v>187</v>
      </c>
      <c r="C272" s="51">
        <v>-2741040.49</v>
      </c>
      <c r="D272" s="98"/>
      <c r="E272" s="98"/>
      <c r="F272" s="97"/>
    </row>
    <row r="273" spans="2:6" ht="12" customHeight="1">
      <c r="B273" s="50" t="s">
        <v>188</v>
      </c>
      <c r="C273" s="51">
        <v>-144429.07</v>
      </c>
      <c r="D273" s="98"/>
      <c r="E273" s="98"/>
      <c r="F273" s="97"/>
    </row>
    <row r="274" spans="2:6" ht="12" customHeight="1">
      <c r="B274" s="50" t="s">
        <v>189</v>
      </c>
      <c r="C274" s="51">
        <v>-15480</v>
      </c>
      <c r="D274" s="98"/>
      <c r="E274" s="98"/>
      <c r="F274" s="97"/>
    </row>
    <row r="275" spans="2:6" ht="12" customHeight="1">
      <c r="B275" s="50" t="s">
        <v>190</v>
      </c>
      <c r="C275" s="51">
        <v>-159909.07</v>
      </c>
      <c r="D275" s="98"/>
      <c r="E275" s="98"/>
      <c r="F275" s="97"/>
    </row>
    <row r="276" spans="2:6" ht="12" customHeight="1">
      <c r="B276" s="50" t="s">
        <v>191</v>
      </c>
      <c r="C276" s="51">
        <v>-110374.15</v>
      </c>
      <c r="D276" s="98"/>
      <c r="E276" s="98"/>
      <c r="F276" s="97"/>
    </row>
    <row r="277" spans="2:6" ht="12" customHeight="1">
      <c r="B277" s="50" t="s">
        <v>192</v>
      </c>
      <c r="C277" s="51">
        <v>-110374.15</v>
      </c>
      <c r="D277" s="98"/>
      <c r="E277" s="98"/>
      <c r="F277" s="97"/>
    </row>
    <row r="278" spans="2:6" ht="12" customHeight="1">
      <c r="B278" s="50" t="s">
        <v>193</v>
      </c>
      <c r="C278" s="51">
        <v>-170434.8</v>
      </c>
      <c r="D278" s="98"/>
      <c r="E278" s="98"/>
      <c r="F278" s="97"/>
    </row>
    <row r="279" spans="2:6" ht="12" customHeight="1">
      <c r="B279" s="50" t="s">
        <v>194</v>
      </c>
      <c r="C279" s="51">
        <v>-810627.46</v>
      </c>
      <c r="D279" s="98"/>
      <c r="E279" s="98"/>
      <c r="F279" s="10"/>
    </row>
    <row r="280" spans="2:6">
      <c r="B280" s="50" t="s">
        <v>195</v>
      </c>
      <c r="C280" s="51">
        <v>-739564</v>
      </c>
      <c r="D280" s="99"/>
      <c r="E280" s="99"/>
      <c r="F280" s="10"/>
    </row>
    <row r="281" spans="2:6">
      <c r="B281" s="50" t="s">
        <v>196</v>
      </c>
      <c r="C281" s="51">
        <v>-2245</v>
      </c>
      <c r="D281" s="99"/>
      <c r="E281" s="99"/>
    </row>
    <row r="282" spans="2:6">
      <c r="B282" s="50" t="s">
        <v>197</v>
      </c>
      <c r="C282" s="51">
        <v>-362190</v>
      </c>
      <c r="D282" s="99"/>
      <c r="E282" s="99"/>
    </row>
    <row r="283" spans="2:6">
      <c r="B283" s="50" t="s">
        <v>198</v>
      </c>
      <c r="C283" s="51">
        <v>-2000000</v>
      </c>
      <c r="D283" s="99"/>
      <c r="E283" s="99"/>
    </row>
    <row r="284" spans="2:6">
      <c r="B284" s="50" t="s">
        <v>199</v>
      </c>
      <c r="C284" s="51">
        <v>-4085061.26</v>
      </c>
      <c r="D284" s="99"/>
      <c r="E284" s="99"/>
    </row>
    <row r="285" spans="2:6">
      <c r="B285" s="50" t="s">
        <v>200</v>
      </c>
      <c r="C285" s="51">
        <v>-4355344.4800000004</v>
      </c>
      <c r="D285" s="99"/>
      <c r="E285" s="99"/>
    </row>
    <row r="286" spans="2:6">
      <c r="B286" s="50" t="s">
        <v>201</v>
      </c>
      <c r="C286" s="51">
        <v>-320160</v>
      </c>
      <c r="D286" s="99"/>
      <c r="E286" s="99"/>
    </row>
    <row r="287" spans="2:6">
      <c r="B287" s="50" t="s">
        <v>202</v>
      </c>
      <c r="C287" s="51">
        <v>-501120</v>
      </c>
      <c r="D287" s="99"/>
      <c r="E287" s="99"/>
    </row>
    <row r="288" spans="2:6">
      <c r="B288" s="50" t="s">
        <v>203</v>
      </c>
      <c r="C288" s="51">
        <v>-114840</v>
      </c>
      <c r="D288" s="99"/>
      <c r="E288" s="99"/>
    </row>
    <row r="289" spans="2:5">
      <c r="B289" s="50" t="s">
        <v>204</v>
      </c>
      <c r="C289" s="51">
        <v>-1300000</v>
      </c>
      <c r="D289" s="99"/>
      <c r="E289" s="99"/>
    </row>
    <row r="290" spans="2:5">
      <c r="B290" s="50" t="s">
        <v>205</v>
      </c>
      <c r="C290" s="51">
        <v>-2236120</v>
      </c>
      <c r="D290" s="99"/>
      <c r="E290" s="99"/>
    </row>
    <row r="291" spans="2:5">
      <c r="B291" s="50" t="s">
        <v>206</v>
      </c>
      <c r="C291" s="51">
        <v>-2236120</v>
      </c>
      <c r="D291" s="99"/>
      <c r="E291" s="99"/>
    </row>
    <row r="292" spans="2:5">
      <c r="B292" s="50" t="s">
        <v>207</v>
      </c>
      <c r="C292" s="51">
        <v>-9332504.9700000007</v>
      </c>
      <c r="D292" s="99"/>
      <c r="E292" s="99"/>
    </row>
    <row r="293" spans="2:5">
      <c r="B293" s="50" t="s">
        <v>208</v>
      </c>
      <c r="C293" s="51">
        <v>-1345493.49</v>
      </c>
      <c r="D293" s="99"/>
      <c r="E293" s="99"/>
    </row>
    <row r="294" spans="2:5">
      <c r="B294" s="50" t="s">
        <v>209</v>
      </c>
      <c r="C294" s="51">
        <v>-1345493.49</v>
      </c>
      <c r="D294" s="99"/>
      <c r="E294" s="99"/>
    </row>
    <row r="295" spans="2:5">
      <c r="B295" s="50" t="s">
        <v>210</v>
      </c>
      <c r="C295" s="51">
        <v>-23855294.780000001</v>
      </c>
      <c r="D295" s="99"/>
      <c r="E295" s="99"/>
    </row>
    <row r="296" spans="2:5">
      <c r="B296" s="50" t="s">
        <v>211</v>
      </c>
      <c r="C296" s="51">
        <v>-2176759.7799999998</v>
      </c>
      <c r="D296" s="99"/>
      <c r="E296" s="99"/>
    </row>
    <row r="297" spans="2:5">
      <c r="B297" s="50" t="s">
        <v>212</v>
      </c>
      <c r="C297" s="51">
        <v>-5236355.4400000004</v>
      </c>
      <c r="D297" s="100"/>
      <c r="E297" s="99"/>
    </row>
    <row r="298" spans="2:5">
      <c r="B298" s="50" t="s">
        <v>213</v>
      </c>
      <c r="C298" s="51">
        <v>-279402</v>
      </c>
      <c r="D298" s="100"/>
      <c r="E298" s="99"/>
    </row>
    <row r="299" spans="2:5">
      <c r="B299" s="50" t="s">
        <v>214</v>
      </c>
      <c r="C299" s="51">
        <v>-31547812</v>
      </c>
      <c r="D299" s="100"/>
      <c r="E299" s="99"/>
    </row>
    <row r="300" spans="2:5">
      <c r="B300" s="50" t="s">
        <v>215</v>
      </c>
      <c r="C300" s="51">
        <v>-32893305.489999998</v>
      </c>
      <c r="D300" s="100"/>
      <c r="E300" s="99"/>
    </row>
    <row r="301" spans="2:5">
      <c r="B301" s="50" t="s">
        <v>216</v>
      </c>
      <c r="C301" s="51">
        <v>-47274159.490000002</v>
      </c>
      <c r="D301" s="100"/>
      <c r="E301" s="99"/>
    </row>
    <row r="302" spans="2:5">
      <c r="B302" s="50" t="s">
        <v>217</v>
      </c>
      <c r="C302" s="51">
        <v>-2712948.8</v>
      </c>
      <c r="D302" s="100"/>
      <c r="E302" s="99"/>
    </row>
    <row r="303" spans="2:5">
      <c r="B303" s="50" t="s">
        <v>218</v>
      </c>
      <c r="C303" s="51">
        <v>-8405033.5500000007</v>
      </c>
      <c r="D303" s="100"/>
      <c r="E303" s="99"/>
    </row>
    <row r="304" spans="2:5">
      <c r="B304" s="50" t="s">
        <v>219</v>
      </c>
      <c r="C304" s="51">
        <v>-2245560.9300000002</v>
      </c>
      <c r="D304" s="100"/>
      <c r="E304" s="99"/>
    </row>
    <row r="305" spans="2:5">
      <c r="B305" s="50" t="s">
        <v>220</v>
      </c>
      <c r="C305" s="51">
        <v>-60637702.770000003</v>
      </c>
      <c r="D305" s="100"/>
      <c r="E305" s="99"/>
    </row>
    <row r="306" spans="2:5">
      <c r="B306" s="50" t="s">
        <v>221</v>
      </c>
      <c r="C306" s="51">
        <v>-60637702.770000003</v>
      </c>
      <c r="D306" s="100"/>
      <c r="E306" s="99"/>
    </row>
    <row r="307" spans="2:5">
      <c r="B307" s="50" t="s">
        <v>222</v>
      </c>
      <c r="C307" s="51">
        <v>-93531008.260000005</v>
      </c>
      <c r="D307" s="100"/>
      <c r="E307" s="99"/>
    </row>
    <row r="308" spans="2:5">
      <c r="B308" s="101" t="s">
        <v>223</v>
      </c>
      <c r="C308" s="60">
        <f>+C292+C307</f>
        <v>-102863513.23</v>
      </c>
      <c r="D308" s="102"/>
      <c r="E308" s="103"/>
    </row>
    <row r="309" spans="2:5">
      <c r="C309" s="58"/>
      <c r="D309" s="58"/>
    </row>
    <row r="311" spans="2:5" ht="24.75" customHeight="1">
      <c r="B311" s="62" t="s">
        <v>224</v>
      </c>
      <c r="C311" s="63" t="s">
        <v>9</v>
      </c>
      <c r="D311" s="22" t="s">
        <v>175</v>
      </c>
      <c r="E311" s="22" t="s">
        <v>42</v>
      </c>
    </row>
    <row r="312" spans="2:5" ht="15">
      <c r="B312" s="104" t="s">
        <v>225</v>
      </c>
      <c r="C312" s="105">
        <v>-182730.86</v>
      </c>
      <c r="D312" s="106"/>
      <c r="E312" s="107"/>
    </row>
    <row r="313" spans="2:5" ht="15">
      <c r="B313" s="104" t="s">
        <v>226</v>
      </c>
      <c r="C313" s="105">
        <v>-182730.86</v>
      </c>
      <c r="D313" s="108"/>
      <c r="E313" s="33"/>
    </row>
    <row r="314" spans="2:5">
      <c r="B314" s="104" t="s">
        <v>227</v>
      </c>
      <c r="C314" s="99">
        <v>-3.1</v>
      </c>
      <c r="D314" s="108"/>
      <c r="E314" s="33"/>
    </row>
    <row r="315" spans="2:5">
      <c r="B315" s="104" t="s">
        <v>228</v>
      </c>
      <c r="C315" s="99">
        <v>-3.1</v>
      </c>
      <c r="D315" s="108"/>
      <c r="E315" s="33"/>
    </row>
    <row r="316" spans="2:5">
      <c r="B316" s="29"/>
      <c r="C316" s="60">
        <f>+C313+C315</f>
        <v>-182733.96</v>
      </c>
      <c r="D316" s="91"/>
      <c r="E316" s="92"/>
    </row>
    <row r="320" spans="2:5">
      <c r="B320" s="15" t="s">
        <v>229</v>
      </c>
    </row>
    <row r="322" spans="2:5" ht="26.25" customHeight="1">
      <c r="B322" s="95" t="s">
        <v>230</v>
      </c>
      <c r="C322" s="96" t="s">
        <v>9</v>
      </c>
      <c r="D322" s="22" t="s">
        <v>231</v>
      </c>
      <c r="E322" s="22" t="s">
        <v>232</v>
      </c>
    </row>
    <row r="323" spans="2:5" ht="12" customHeight="1">
      <c r="B323" s="109" t="s">
        <v>233</v>
      </c>
      <c r="C323" s="105">
        <v>32700229.489999998</v>
      </c>
      <c r="D323" s="105">
        <v>31.380500000000001</v>
      </c>
      <c r="E323" s="110"/>
    </row>
    <row r="324" spans="2:5" ht="12" customHeight="1">
      <c r="B324" s="109" t="s">
        <v>234</v>
      </c>
      <c r="C324" s="105">
        <v>15833345.720000001</v>
      </c>
      <c r="D324" s="105">
        <v>15.1943</v>
      </c>
      <c r="E324" s="110"/>
    </row>
    <row r="325" spans="2:5" ht="12" customHeight="1">
      <c r="B325" s="109" t="s">
        <v>235</v>
      </c>
      <c r="C325" s="105">
        <v>6194614.6100000003</v>
      </c>
      <c r="D325" s="105">
        <v>5.9446000000000003</v>
      </c>
      <c r="E325" s="110"/>
    </row>
    <row r="326" spans="2:5" ht="12" customHeight="1">
      <c r="B326" s="109" t="s">
        <v>236</v>
      </c>
      <c r="C326" s="105">
        <v>3122596.1</v>
      </c>
      <c r="D326" s="105">
        <v>2.9965999999999999</v>
      </c>
      <c r="E326" s="110"/>
    </row>
    <row r="327" spans="2:5" ht="12" customHeight="1">
      <c r="B327" s="109" t="s">
        <v>237</v>
      </c>
      <c r="C327" s="105">
        <v>1894336.08</v>
      </c>
      <c r="D327" s="105">
        <v>1.8179000000000001</v>
      </c>
      <c r="E327" s="110"/>
    </row>
    <row r="328" spans="2:5" ht="12" customHeight="1">
      <c r="B328" s="109" t="s">
        <v>238</v>
      </c>
      <c r="C328" s="105">
        <v>1946252.71</v>
      </c>
      <c r="D328" s="105">
        <v>1.8676999999999999</v>
      </c>
      <c r="E328" s="110"/>
    </row>
    <row r="329" spans="2:5" ht="12" customHeight="1">
      <c r="B329" s="109" t="s">
        <v>239</v>
      </c>
      <c r="C329" s="105">
        <v>598378.27</v>
      </c>
      <c r="D329" s="105">
        <v>0.57420000000000004</v>
      </c>
      <c r="E329" s="110"/>
    </row>
    <row r="330" spans="2:5" ht="12" customHeight="1">
      <c r="B330" s="109" t="s">
        <v>240</v>
      </c>
      <c r="C330" s="105">
        <v>8379897.8399999999</v>
      </c>
      <c r="D330" s="105">
        <v>8.0417000000000005</v>
      </c>
      <c r="E330" s="110"/>
    </row>
    <row r="331" spans="2:5" ht="12" customHeight="1">
      <c r="B331" s="109" t="s">
        <v>241</v>
      </c>
      <c r="C331" s="105">
        <v>206922.15</v>
      </c>
      <c r="D331" s="105">
        <v>0.1986</v>
      </c>
      <c r="E331" s="110"/>
    </row>
    <row r="332" spans="2:5" ht="12" customHeight="1">
      <c r="B332" s="109" t="s">
        <v>242</v>
      </c>
      <c r="C332" s="105">
        <v>222570.85</v>
      </c>
      <c r="D332" s="105">
        <v>0.21360000000000001</v>
      </c>
      <c r="E332" s="110"/>
    </row>
    <row r="333" spans="2:5" ht="12" customHeight="1">
      <c r="B333" s="109" t="s">
        <v>243</v>
      </c>
      <c r="C333" s="105">
        <v>5916</v>
      </c>
      <c r="D333" s="105">
        <v>5.7000000000000002E-3</v>
      </c>
      <c r="E333" s="110"/>
    </row>
    <row r="334" spans="2:5" ht="12" customHeight="1">
      <c r="B334" s="109" t="s">
        <v>244</v>
      </c>
      <c r="C334" s="105">
        <v>74108.960000000006</v>
      </c>
      <c r="D334" s="105">
        <v>7.1099999999999997E-2</v>
      </c>
      <c r="E334" s="110"/>
    </row>
    <row r="335" spans="2:5" ht="12" customHeight="1">
      <c r="B335" s="109" t="s">
        <v>245</v>
      </c>
      <c r="C335" s="105">
        <v>712260.76</v>
      </c>
      <c r="D335" s="105">
        <v>0.6835</v>
      </c>
      <c r="E335" s="110"/>
    </row>
    <row r="336" spans="2:5" ht="12" customHeight="1">
      <c r="B336" s="109" t="s">
        <v>246</v>
      </c>
      <c r="C336" s="105">
        <v>243744</v>
      </c>
      <c r="D336" s="105">
        <v>0.2339</v>
      </c>
      <c r="E336" s="110"/>
    </row>
    <row r="337" spans="2:5" ht="12" customHeight="1">
      <c r="B337" s="109" t="s">
        <v>247</v>
      </c>
      <c r="C337" s="105">
        <v>450602.15</v>
      </c>
      <c r="D337" s="105">
        <v>0.43240000000000001</v>
      </c>
      <c r="E337" s="110"/>
    </row>
    <row r="338" spans="2:5" ht="12" customHeight="1">
      <c r="B338" s="109" t="s">
        <v>248</v>
      </c>
      <c r="C338" s="105">
        <v>216792.68</v>
      </c>
      <c r="D338" s="105">
        <v>0.20799999999999999</v>
      </c>
      <c r="E338" s="110"/>
    </row>
    <row r="339" spans="2:5" ht="12" customHeight="1">
      <c r="B339" s="109" t="s">
        <v>249</v>
      </c>
      <c r="C339" s="105">
        <v>22033.39</v>
      </c>
      <c r="D339" s="105">
        <v>2.1100000000000001E-2</v>
      </c>
      <c r="E339" s="110"/>
    </row>
    <row r="340" spans="2:5" ht="12" customHeight="1">
      <c r="B340" s="109" t="s">
        <v>250</v>
      </c>
      <c r="C340" s="105">
        <v>2457.6999999999998</v>
      </c>
      <c r="D340" s="105">
        <v>2.3999999999999998E-3</v>
      </c>
      <c r="E340" s="110"/>
    </row>
    <row r="341" spans="2:5" ht="12" customHeight="1">
      <c r="B341" s="109" t="s">
        <v>251</v>
      </c>
      <c r="C341" s="105">
        <v>30589.56</v>
      </c>
      <c r="D341" s="105">
        <v>2.9399999999999999E-2</v>
      </c>
      <c r="E341" s="110"/>
    </row>
    <row r="342" spans="2:5" ht="12" customHeight="1">
      <c r="B342" s="109" t="s">
        <v>252</v>
      </c>
      <c r="C342" s="105">
        <v>255.2</v>
      </c>
      <c r="D342" s="105">
        <v>2.0000000000000001E-4</v>
      </c>
      <c r="E342" s="110"/>
    </row>
    <row r="343" spans="2:5" ht="12" customHeight="1">
      <c r="B343" s="109" t="s">
        <v>253</v>
      </c>
      <c r="C343" s="105">
        <v>622501.04</v>
      </c>
      <c r="D343" s="105">
        <v>0.59740000000000004</v>
      </c>
      <c r="E343" s="110"/>
    </row>
    <row r="344" spans="2:5" ht="12" customHeight="1">
      <c r="B344" s="109" t="s">
        <v>254</v>
      </c>
      <c r="C344" s="105">
        <v>8700</v>
      </c>
      <c r="D344" s="105">
        <v>8.3000000000000001E-3</v>
      </c>
      <c r="E344" s="110"/>
    </row>
    <row r="345" spans="2:5" ht="12" customHeight="1">
      <c r="B345" s="109" t="s">
        <v>255</v>
      </c>
      <c r="C345" s="105">
        <v>3758.02</v>
      </c>
      <c r="D345" s="105">
        <v>3.5999999999999999E-3</v>
      </c>
      <c r="E345" s="110"/>
    </row>
    <row r="346" spans="2:5" ht="12" customHeight="1">
      <c r="B346" s="109" t="s">
        <v>256</v>
      </c>
      <c r="C346" s="105">
        <v>3119.99</v>
      </c>
      <c r="D346" s="105">
        <v>3.0000000000000001E-3</v>
      </c>
      <c r="E346" s="110"/>
    </row>
    <row r="347" spans="2:5" ht="12" customHeight="1">
      <c r="B347" s="109" t="s">
        <v>257</v>
      </c>
      <c r="C347" s="105">
        <v>13532.19</v>
      </c>
      <c r="D347" s="105">
        <v>1.2999999999999999E-2</v>
      </c>
      <c r="E347" s="110"/>
    </row>
    <row r="348" spans="2:5" ht="12" customHeight="1">
      <c r="B348" s="109" t="s">
        <v>258</v>
      </c>
      <c r="C348" s="105">
        <v>4188.01</v>
      </c>
      <c r="D348" s="105">
        <v>4.0000000000000001E-3</v>
      </c>
      <c r="E348" s="110"/>
    </row>
    <row r="349" spans="2:5" ht="12" customHeight="1">
      <c r="B349" s="109" t="s">
        <v>259</v>
      </c>
      <c r="C349" s="105">
        <v>748131.38</v>
      </c>
      <c r="D349" s="105">
        <v>0.71789999999999998</v>
      </c>
      <c r="E349" s="110"/>
    </row>
    <row r="350" spans="2:5" ht="12" customHeight="1">
      <c r="B350" s="109" t="s">
        <v>260</v>
      </c>
      <c r="C350" s="105">
        <v>61291.62</v>
      </c>
      <c r="D350" s="105">
        <v>5.8799999999999998E-2</v>
      </c>
      <c r="E350" s="110"/>
    </row>
    <row r="351" spans="2:5" ht="12" customHeight="1">
      <c r="B351" s="109" t="s">
        <v>261</v>
      </c>
      <c r="C351" s="105">
        <v>71330.559999999998</v>
      </c>
      <c r="D351" s="105">
        <v>6.8500000000000005E-2</v>
      </c>
      <c r="E351" s="110"/>
    </row>
    <row r="352" spans="2:5" ht="12" customHeight="1">
      <c r="B352" s="109" t="s">
        <v>262</v>
      </c>
      <c r="C352" s="105">
        <v>80200.990000000005</v>
      </c>
      <c r="D352" s="105">
        <v>7.6999999999999999E-2</v>
      </c>
      <c r="E352" s="110"/>
    </row>
    <row r="353" spans="2:5" ht="12" customHeight="1">
      <c r="B353" s="109" t="s">
        <v>263</v>
      </c>
      <c r="C353" s="105">
        <v>71302.3</v>
      </c>
      <c r="D353" s="105">
        <v>6.8400000000000002E-2</v>
      </c>
      <c r="E353" s="110"/>
    </row>
    <row r="354" spans="2:5" ht="12" customHeight="1">
      <c r="B354" s="109" t="s">
        <v>264</v>
      </c>
      <c r="C354" s="105">
        <v>55522</v>
      </c>
      <c r="D354" s="105">
        <v>5.33E-2</v>
      </c>
      <c r="E354" s="110"/>
    </row>
    <row r="355" spans="2:5" ht="12" customHeight="1">
      <c r="B355" s="109" t="s">
        <v>265</v>
      </c>
      <c r="C355" s="105">
        <v>18815.93</v>
      </c>
      <c r="D355" s="105">
        <v>1.8100000000000002E-2</v>
      </c>
      <c r="E355" s="110"/>
    </row>
    <row r="356" spans="2:5" ht="12" customHeight="1">
      <c r="B356" s="109" t="s">
        <v>266</v>
      </c>
      <c r="C356" s="105">
        <v>14430.91</v>
      </c>
      <c r="D356" s="105">
        <v>1.38E-2</v>
      </c>
      <c r="E356" s="110"/>
    </row>
    <row r="357" spans="2:5" ht="12" customHeight="1">
      <c r="B357" s="109" t="s">
        <v>267</v>
      </c>
      <c r="C357" s="105">
        <v>124499.1</v>
      </c>
      <c r="D357" s="105">
        <v>0.1195</v>
      </c>
      <c r="E357" s="110"/>
    </row>
    <row r="358" spans="2:5" ht="12" customHeight="1">
      <c r="B358" s="109" t="s">
        <v>268</v>
      </c>
      <c r="C358" s="105">
        <v>5544.89</v>
      </c>
      <c r="D358" s="105">
        <v>5.3E-3</v>
      </c>
      <c r="E358" s="110"/>
    </row>
    <row r="359" spans="2:5" ht="12" customHeight="1">
      <c r="B359" s="109" t="s">
        <v>269</v>
      </c>
      <c r="C359" s="105">
        <v>35967.550000000003</v>
      </c>
      <c r="D359" s="105">
        <v>3.4500000000000003E-2</v>
      </c>
      <c r="E359" s="110"/>
    </row>
    <row r="360" spans="2:5" ht="12" customHeight="1">
      <c r="B360" s="109" t="s">
        <v>270</v>
      </c>
      <c r="C360" s="105">
        <v>826823.15</v>
      </c>
      <c r="D360" s="105">
        <v>0.79349999999999998</v>
      </c>
      <c r="E360" s="110"/>
    </row>
    <row r="361" spans="2:5" ht="12" customHeight="1">
      <c r="B361" s="109" t="s">
        <v>271</v>
      </c>
      <c r="C361" s="105">
        <v>18901.849999999999</v>
      </c>
      <c r="D361" s="105">
        <v>1.8100000000000002E-2</v>
      </c>
      <c r="E361" s="110"/>
    </row>
    <row r="362" spans="2:5" ht="12" customHeight="1">
      <c r="B362" s="109" t="s">
        <v>272</v>
      </c>
      <c r="C362" s="105">
        <v>99994.7</v>
      </c>
      <c r="D362" s="105">
        <v>9.6000000000000002E-2</v>
      </c>
      <c r="E362" s="110"/>
    </row>
    <row r="363" spans="2:5" ht="12" customHeight="1">
      <c r="B363" s="109" t="s">
        <v>273</v>
      </c>
      <c r="C363" s="105">
        <v>1708.36</v>
      </c>
      <c r="D363" s="105">
        <v>1.6000000000000001E-3</v>
      </c>
      <c r="E363" s="110"/>
    </row>
    <row r="364" spans="2:5" ht="12" customHeight="1">
      <c r="B364" s="109" t="s">
        <v>274</v>
      </c>
      <c r="C364" s="105">
        <v>71653.45</v>
      </c>
      <c r="D364" s="105">
        <v>6.88E-2</v>
      </c>
      <c r="E364" s="110"/>
    </row>
    <row r="365" spans="2:5" ht="12" customHeight="1">
      <c r="B365" s="109" t="s">
        <v>275</v>
      </c>
      <c r="C365" s="105">
        <v>66435</v>
      </c>
      <c r="D365" s="105">
        <v>6.3799999999999996E-2</v>
      </c>
      <c r="E365" s="110"/>
    </row>
    <row r="366" spans="2:5" ht="12" customHeight="1">
      <c r="B366" s="109" t="s">
        <v>276</v>
      </c>
      <c r="C366" s="105">
        <v>26437.26</v>
      </c>
      <c r="D366" s="105">
        <v>2.5399999999999999E-2</v>
      </c>
      <c r="E366" s="110"/>
    </row>
    <row r="367" spans="2:5" ht="12" customHeight="1">
      <c r="B367" s="109" t="s">
        <v>277</v>
      </c>
      <c r="C367" s="105">
        <v>296047.69</v>
      </c>
      <c r="D367" s="105">
        <v>0.28410000000000002</v>
      </c>
      <c r="E367" s="110"/>
    </row>
    <row r="368" spans="2:5" ht="12" customHeight="1">
      <c r="B368" s="109" t="s">
        <v>278</v>
      </c>
      <c r="C368" s="105">
        <v>60000</v>
      </c>
      <c r="D368" s="105">
        <v>5.7599999999999998E-2</v>
      </c>
      <c r="E368" s="110"/>
    </row>
    <row r="369" spans="2:5" ht="12" customHeight="1">
      <c r="B369" s="109" t="s">
        <v>279</v>
      </c>
      <c r="C369" s="105">
        <v>60082.19</v>
      </c>
      <c r="D369" s="105">
        <v>5.7700000000000001E-2</v>
      </c>
      <c r="E369" s="110"/>
    </row>
    <row r="370" spans="2:5" ht="12" customHeight="1">
      <c r="B370" s="109" t="s">
        <v>280</v>
      </c>
      <c r="C370" s="105">
        <v>28805.41</v>
      </c>
      <c r="D370" s="105">
        <v>2.76E-2</v>
      </c>
      <c r="E370" s="110"/>
    </row>
    <row r="371" spans="2:5" ht="12" customHeight="1">
      <c r="B371" s="109" t="s">
        <v>281</v>
      </c>
      <c r="C371" s="105">
        <v>555815</v>
      </c>
      <c r="D371" s="105">
        <v>0.53339999999999999</v>
      </c>
      <c r="E371" s="110"/>
    </row>
    <row r="372" spans="2:5" ht="12" customHeight="1">
      <c r="B372" s="109" t="s">
        <v>282</v>
      </c>
      <c r="C372" s="105">
        <v>68656.12</v>
      </c>
      <c r="D372" s="105">
        <v>6.59E-2</v>
      </c>
      <c r="E372" s="110"/>
    </row>
    <row r="373" spans="2:5" ht="12" customHeight="1">
      <c r="B373" s="109" t="s">
        <v>283</v>
      </c>
      <c r="C373" s="105">
        <v>536970.41</v>
      </c>
      <c r="D373" s="105">
        <v>0.51529999999999998</v>
      </c>
      <c r="E373" s="110"/>
    </row>
    <row r="374" spans="2:5" ht="12" customHeight="1">
      <c r="B374" s="109" t="s">
        <v>284</v>
      </c>
      <c r="C374" s="105">
        <v>53688.37</v>
      </c>
      <c r="D374" s="105">
        <v>5.1499999999999997E-2</v>
      </c>
      <c r="E374" s="110"/>
    </row>
    <row r="375" spans="2:5" ht="12" customHeight="1">
      <c r="B375" s="109" t="s">
        <v>285</v>
      </c>
      <c r="C375" s="105">
        <v>27320</v>
      </c>
      <c r="D375" s="105">
        <v>2.6200000000000001E-2</v>
      </c>
      <c r="E375" s="110"/>
    </row>
    <row r="376" spans="2:5" ht="12" customHeight="1">
      <c r="B376" s="109" t="s">
        <v>286</v>
      </c>
      <c r="C376" s="105">
        <v>1187951.96</v>
      </c>
      <c r="D376" s="105">
        <v>1.1399999999999999</v>
      </c>
      <c r="E376" s="110"/>
    </row>
    <row r="377" spans="2:5" ht="12" customHeight="1">
      <c r="B377" s="109" t="s">
        <v>287</v>
      </c>
      <c r="C377" s="105">
        <v>29801.34</v>
      </c>
      <c r="D377" s="105">
        <v>2.86E-2</v>
      </c>
      <c r="E377" s="110"/>
    </row>
    <row r="378" spans="2:5" ht="12" customHeight="1">
      <c r="B378" s="109" t="s">
        <v>288</v>
      </c>
      <c r="C378" s="105">
        <v>45240</v>
      </c>
      <c r="D378" s="105">
        <v>4.3400000000000001E-2</v>
      </c>
      <c r="E378" s="110"/>
    </row>
    <row r="379" spans="2:5" ht="12" customHeight="1">
      <c r="B379" s="109" t="s">
        <v>289</v>
      </c>
      <c r="C379" s="105">
        <v>26100</v>
      </c>
      <c r="D379" s="105">
        <v>2.5000000000000001E-2</v>
      </c>
      <c r="E379" s="110"/>
    </row>
    <row r="380" spans="2:5" ht="12" customHeight="1">
      <c r="B380" s="109" t="s">
        <v>290</v>
      </c>
      <c r="C380" s="105">
        <v>891936.96</v>
      </c>
      <c r="D380" s="105">
        <v>0.85589999999999999</v>
      </c>
      <c r="E380" s="110"/>
    </row>
    <row r="381" spans="2:5" ht="12" customHeight="1">
      <c r="B381" s="109" t="s">
        <v>291</v>
      </c>
      <c r="C381" s="105">
        <v>190559</v>
      </c>
      <c r="D381" s="105">
        <v>0.18290000000000001</v>
      </c>
      <c r="E381" s="110"/>
    </row>
    <row r="382" spans="2:5" ht="12" customHeight="1">
      <c r="B382" s="109" t="s">
        <v>292</v>
      </c>
      <c r="C382" s="105">
        <v>177816.4</v>
      </c>
      <c r="D382" s="105">
        <v>0.1706</v>
      </c>
      <c r="E382" s="110"/>
    </row>
    <row r="383" spans="2:5" ht="12" customHeight="1">
      <c r="B383" s="109" t="s">
        <v>293</v>
      </c>
      <c r="C383" s="105">
        <v>290631.96000000002</v>
      </c>
      <c r="D383" s="105">
        <v>0.27889999999999998</v>
      </c>
      <c r="E383" s="110"/>
    </row>
    <row r="384" spans="2:5" ht="12" customHeight="1">
      <c r="B384" s="109" t="s">
        <v>294</v>
      </c>
      <c r="C384" s="105">
        <v>70000</v>
      </c>
      <c r="D384" s="105">
        <v>6.7199999999999996E-2</v>
      </c>
      <c r="E384" s="110"/>
    </row>
    <row r="385" spans="2:5" ht="12" customHeight="1">
      <c r="B385" s="109" t="s">
        <v>295</v>
      </c>
      <c r="C385" s="105">
        <v>503938.01</v>
      </c>
      <c r="D385" s="105">
        <v>0.48359999999999997</v>
      </c>
      <c r="E385" s="110"/>
    </row>
    <row r="386" spans="2:5" ht="12" customHeight="1">
      <c r="B386" s="109" t="s">
        <v>296</v>
      </c>
      <c r="C386" s="105">
        <v>1511645.68</v>
      </c>
      <c r="D386" s="105">
        <v>1.4505999999999999</v>
      </c>
      <c r="E386" s="110"/>
    </row>
    <row r="387" spans="2:5" ht="12" customHeight="1">
      <c r="B387" s="109" t="s">
        <v>297</v>
      </c>
      <c r="C387" s="105">
        <v>833770.94</v>
      </c>
      <c r="D387" s="105">
        <v>0.80010000000000003</v>
      </c>
      <c r="E387" s="110"/>
    </row>
    <row r="388" spans="2:5" ht="12" customHeight="1">
      <c r="B388" s="109" t="s">
        <v>298</v>
      </c>
      <c r="C388" s="105">
        <v>404134.03</v>
      </c>
      <c r="D388" s="105">
        <v>0.38779999999999998</v>
      </c>
      <c r="E388" s="110"/>
    </row>
    <row r="389" spans="2:5" ht="12" customHeight="1">
      <c r="B389" s="109" t="s">
        <v>299</v>
      </c>
      <c r="C389" s="105">
        <v>12380</v>
      </c>
      <c r="D389" s="105">
        <v>1.1900000000000001E-2</v>
      </c>
      <c r="E389" s="110"/>
    </row>
    <row r="390" spans="2:5" ht="12" customHeight="1">
      <c r="B390" s="109" t="s">
        <v>300</v>
      </c>
      <c r="C390" s="105">
        <v>879998.57</v>
      </c>
      <c r="D390" s="105">
        <v>0.84450000000000003</v>
      </c>
      <c r="E390" s="110"/>
    </row>
    <row r="391" spans="2:5" ht="12" customHeight="1">
      <c r="B391" s="109" t="s">
        <v>301</v>
      </c>
      <c r="C391" s="105">
        <v>388044</v>
      </c>
      <c r="D391" s="105">
        <v>0.37240000000000001</v>
      </c>
      <c r="E391" s="110"/>
    </row>
    <row r="392" spans="2:5" ht="12" customHeight="1">
      <c r="B392" s="109" t="s">
        <v>302</v>
      </c>
      <c r="C392" s="105">
        <v>8825</v>
      </c>
      <c r="D392" s="105">
        <v>8.5000000000000006E-3</v>
      </c>
      <c r="E392" s="110"/>
    </row>
    <row r="393" spans="2:5" ht="12" customHeight="1">
      <c r="B393" s="109" t="s">
        <v>303</v>
      </c>
      <c r="C393" s="105">
        <v>471484.18</v>
      </c>
      <c r="D393" s="105">
        <v>0.45250000000000001</v>
      </c>
      <c r="E393" s="110"/>
    </row>
    <row r="394" spans="2:5" ht="12" customHeight="1">
      <c r="B394" s="109" t="s">
        <v>304</v>
      </c>
      <c r="C394" s="105">
        <v>250872.99</v>
      </c>
      <c r="D394" s="105">
        <v>0.2407</v>
      </c>
      <c r="E394" s="110"/>
    </row>
    <row r="395" spans="2:5" ht="12" customHeight="1">
      <c r="B395" s="109" t="s">
        <v>305</v>
      </c>
      <c r="C395" s="105">
        <v>252110.7</v>
      </c>
      <c r="D395" s="105">
        <v>0.2419</v>
      </c>
      <c r="E395" s="110"/>
    </row>
    <row r="396" spans="2:5" ht="12" customHeight="1">
      <c r="B396" s="109" t="s">
        <v>306</v>
      </c>
      <c r="C396" s="105">
        <v>1157377.27</v>
      </c>
      <c r="D396" s="105">
        <v>1.1107</v>
      </c>
      <c r="E396" s="110"/>
    </row>
    <row r="397" spans="2:5" ht="12" customHeight="1">
      <c r="B397" s="109" t="s">
        <v>307</v>
      </c>
      <c r="C397" s="105">
        <v>76900.44</v>
      </c>
      <c r="D397" s="105">
        <v>7.3800000000000004E-2</v>
      </c>
      <c r="E397" s="110"/>
    </row>
    <row r="398" spans="2:5" ht="12" customHeight="1">
      <c r="B398" s="109" t="s">
        <v>308</v>
      </c>
      <c r="C398" s="105">
        <v>199956.36</v>
      </c>
      <c r="D398" s="105">
        <v>0.19189999999999999</v>
      </c>
      <c r="E398" s="110"/>
    </row>
    <row r="399" spans="2:5" ht="12" customHeight="1">
      <c r="B399" s="109" t="s">
        <v>309</v>
      </c>
      <c r="C399" s="105">
        <v>163671.99</v>
      </c>
      <c r="D399" s="105">
        <v>0.15709999999999999</v>
      </c>
      <c r="E399" s="110"/>
    </row>
    <row r="400" spans="2:5" ht="12" customHeight="1">
      <c r="B400" s="109" t="s">
        <v>310</v>
      </c>
      <c r="C400" s="105">
        <v>58810.16</v>
      </c>
      <c r="D400" s="105">
        <v>5.6399999999999999E-2</v>
      </c>
      <c r="E400" s="110"/>
    </row>
    <row r="401" spans="2:5" ht="12" customHeight="1">
      <c r="B401" s="109" t="s">
        <v>311</v>
      </c>
      <c r="C401" s="105">
        <v>42911</v>
      </c>
      <c r="D401" s="105">
        <v>4.1200000000000001E-2</v>
      </c>
      <c r="E401" s="110"/>
    </row>
    <row r="402" spans="2:5" ht="12" customHeight="1">
      <c r="B402" s="109" t="s">
        <v>312</v>
      </c>
      <c r="C402" s="105">
        <v>41914</v>
      </c>
      <c r="D402" s="105">
        <v>4.02E-2</v>
      </c>
      <c r="E402" s="110"/>
    </row>
    <row r="403" spans="2:5" ht="12" customHeight="1">
      <c r="B403" s="109" t="s">
        <v>313</v>
      </c>
      <c r="C403" s="105">
        <v>30638.98</v>
      </c>
      <c r="D403" s="105">
        <v>2.9399999999999999E-2</v>
      </c>
      <c r="E403" s="110"/>
    </row>
    <row r="404" spans="2:5" ht="12" customHeight="1">
      <c r="B404" s="109" t="s">
        <v>314</v>
      </c>
      <c r="C404" s="105">
        <v>150148.45000000001</v>
      </c>
      <c r="D404" s="105">
        <v>0.14410000000000001</v>
      </c>
      <c r="E404" s="110"/>
    </row>
    <row r="405" spans="2:5" ht="12" customHeight="1">
      <c r="B405" s="109" t="s">
        <v>315</v>
      </c>
      <c r="C405" s="105">
        <v>402778.77</v>
      </c>
      <c r="D405" s="105">
        <v>0.38650000000000001</v>
      </c>
      <c r="E405" s="110"/>
    </row>
    <row r="406" spans="2:5" ht="12" customHeight="1">
      <c r="B406" s="109" t="s">
        <v>316</v>
      </c>
      <c r="C406" s="105">
        <v>13666</v>
      </c>
      <c r="D406" s="105">
        <v>1.3100000000000001E-2</v>
      </c>
      <c r="E406" s="98"/>
    </row>
    <row r="407" spans="2:5" ht="15">
      <c r="B407" s="109" t="s">
        <v>317</v>
      </c>
      <c r="C407" s="105">
        <v>6852.5</v>
      </c>
      <c r="D407" s="105">
        <v>6.6E-3</v>
      </c>
      <c r="E407" s="99">
        <v>0</v>
      </c>
    </row>
    <row r="408" spans="2:5" ht="15">
      <c r="B408" s="109" t="s">
        <v>318</v>
      </c>
      <c r="C408" s="105">
        <v>30063.08</v>
      </c>
      <c r="D408" s="105">
        <v>2.8799999999999999E-2</v>
      </c>
      <c r="E408" s="99">
        <v>0</v>
      </c>
    </row>
    <row r="409" spans="2:5" ht="15">
      <c r="B409" s="109" t="s">
        <v>319</v>
      </c>
      <c r="C409" s="105">
        <v>1837803.71</v>
      </c>
      <c r="D409" s="105">
        <v>1.7636000000000001</v>
      </c>
      <c r="E409" s="99">
        <v>0</v>
      </c>
    </row>
    <row r="410" spans="2:5" ht="15">
      <c r="B410" s="109" t="s">
        <v>320</v>
      </c>
      <c r="C410" s="105">
        <v>491286.91</v>
      </c>
      <c r="D410" s="105">
        <v>0.47149999999999997</v>
      </c>
      <c r="E410" s="99">
        <v>0</v>
      </c>
    </row>
    <row r="411" spans="2:5" ht="15.75" customHeight="1">
      <c r="B411" s="109" t="s">
        <v>321</v>
      </c>
      <c r="C411" s="105">
        <v>31499.95</v>
      </c>
      <c r="D411" s="105">
        <v>3.0200000000000001E-2</v>
      </c>
      <c r="E411" s="98"/>
    </row>
    <row r="412" spans="2:5" ht="15.75" customHeight="1">
      <c r="B412" s="109" t="s">
        <v>322</v>
      </c>
      <c r="C412" s="105">
        <v>107746.28</v>
      </c>
      <c r="D412" s="105">
        <v>0.10340000000000001</v>
      </c>
      <c r="E412" s="98"/>
    </row>
    <row r="413" spans="2:5" ht="15.75" customHeight="1">
      <c r="B413" s="109" t="s">
        <v>323</v>
      </c>
      <c r="C413" s="105">
        <v>792672.2</v>
      </c>
      <c r="D413" s="105">
        <v>0.76070000000000004</v>
      </c>
      <c r="E413" s="98"/>
    </row>
    <row r="414" spans="2:5" ht="15.75" customHeight="1">
      <c r="B414" s="109" t="s">
        <v>324</v>
      </c>
      <c r="C414" s="105">
        <v>4631367.03</v>
      </c>
      <c r="D414" s="105">
        <v>4.4444999999999997</v>
      </c>
      <c r="E414" s="98"/>
    </row>
    <row r="415" spans="2:5" ht="15.75" customHeight="1">
      <c r="B415" s="109" t="s">
        <v>325</v>
      </c>
      <c r="C415" s="105">
        <v>1314139.46</v>
      </c>
      <c r="D415" s="105">
        <v>1.2611000000000001</v>
      </c>
      <c r="E415" s="98"/>
    </row>
    <row r="416" spans="2:5" ht="15.75" customHeight="1">
      <c r="B416" s="109" t="s">
        <v>326</v>
      </c>
      <c r="C416" s="105">
        <v>141591</v>
      </c>
      <c r="D416" s="105">
        <v>0.13589999999999999</v>
      </c>
      <c r="E416" s="98"/>
    </row>
    <row r="417" spans="2:5" ht="15.75" customHeight="1">
      <c r="B417" s="109" t="s">
        <v>327</v>
      </c>
      <c r="C417" s="105">
        <v>2558061.6800000002</v>
      </c>
      <c r="D417" s="105">
        <v>2.4548000000000001</v>
      </c>
      <c r="E417" s="98"/>
    </row>
    <row r="418" spans="2:5" ht="15.75" customHeight="1">
      <c r="B418" s="109" t="s">
        <v>328</v>
      </c>
      <c r="C418" s="105">
        <v>225288.95999999999</v>
      </c>
      <c r="D418" s="105">
        <v>0.2162</v>
      </c>
      <c r="E418" s="98"/>
    </row>
    <row r="419" spans="2:5" ht="15.75" customHeight="1">
      <c r="B419" s="109" t="s">
        <v>329</v>
      </c>
      <c r="C419" s="105">
        <v>128866.92</v>
      </c>
      <c r="D419" s="105">
        <v>0.1237</v>
      </c>
      <c r="E419" s="98"/>
    </row>
    <row r="420" spans="2:5" ht="15.75" customHeight="1">
      <c r="B420" s="109" t="s">
        <v>330</v>
      </c>
      <c r="C420" s="105">
        <v>10462</v>
      </c>
      <c r="D420" s="105">
        <v>0.01</v>
      </c>
      <c r="E420" s="98"/>
    </row>
    <row r="421" spans="2:5" ht="15.75" customHeight="1">
      <c r="B421" s="109" t="s">
        <v>331</v>
      </c>
      <c r="C421" s="105">
        <v>767810</v>
      </c>
      <c r="D421" s="105">
        <v>0.73680000000000001</v>
      </c>
      <c r="E421" s="98"/>
    </row>
    <row r="422" spans="2:5" ht="15.75" customHeight="1">
      <c r="B422" s="109" t="s">
        <v>332</v>
      </c>
      <c r="C422" s="105">
        <v>241045.49</v>
      </c>
      <c r="D422" s="105">
        <v>0.23130000000000001</v>
      </c>
      <c r="E422" s="98"/>
    </row>
    <row r="423" spans="2:5" ht="15.75" customHeight="1">
      <c r="B423" s="109" t="s">
        <v>333</v>
      </c>
      <c r="C423" s="105">
        <v>37868</v>
      </c>
      <c r="D423" s="105">
        <v>3.6299999999999999E-2</v>
      </c>
      <c r="E423" s="98"/>
    </row>
    <row r="424" spans="2:5" ht="15.75" customHeight="1">
      <c r="B424" s="109" t="s">
        <v>334</v>
      </c>
      <c r="C424" s="105">
        <v>844690</v>
      </c>
      <c r="D424" s="105">
        <v>0.81059999999999999</v>
      </c>
      <c r="E424" s="98"/>
    </row>
    <row r="425" spans="2:5" ht="15.75" customHeight="1">
      <c r="B425" s="109" t="s">
        <v>335</v>
      </c>
      <c r="C425" s="105">
        <v>30674</v>
      </c>
      <c r="D425" s="105">
        <v>2.9399999999999999E-2</v>
      </c>
      <c r="E425" s="98"/>
    </row>
    <row r="426" spans="2:5" ht="15.75" customHeight="1">
      <c r="B426" s="109" t="s">
        <v>336</v>
      </c>
      <c r="C426" s="105">
        <v>1258</v>
      </c>
      <c r="D426" s="105">
        <v>1.1999999999999999E-3</v>
      </c>
      <c r="E426" s="98"/>
    </row>
    <row r="427" spans="2:5" ht="15.75" customHeight="1">
      <c r="B427" s="109" t="s">
        <v>337</v>
      </c>
      <c r="C427" s="105">
        <v>1141303</v>
      </c>
      <c r="D427" s="105">
        <v>1.0952</v>
      </c>
      <c r="E427" s="98"/>
    </row>
    <row r="428" spans="2:5" ht="15.75" customHeight="1">
      <c r="B428" s="109" t="s">
        <v>338</v>
      </c>
      <c r="C428" s="105">
        <v>17077</v>
      </c>
      <c r="D428" s="105">
        <v>1.6400000000000001E-2</v>
      </c>
      <c r="E428" s="98"/>
    </row>
    <row r="429" spans="2:5" ht="15.75" customHeight="1">
      <c r="B429" s="109" t="s">
        <v>339</v>
      </c>
      <c r="C429" s="105">
        <v>166323.91</v>
      </c>
      <c r="D429" s="105">
        <v>0.15959999999999999</v>
      </c>
      <c r="E429" s="98"/>
    </row>
    <row r="430" spans="2:5" ht="15.75" customHeight="1">
      <c r="B430" s="109" t="s">
        <v>340</v>
      </c>
      <c r="C430" s="105">
        <v>29054</v>
      </c>
      <c r="D430" s="105">
        <v>2.7900000000000001E-2</v>
      </c>
      <c r="E430" s="98"/>
    </row>
    <row r="431" spans="2:5" ht="15.75" customHeight="1">
      <c r="B431" s="109" t="s">
        <v>341</v>
      </c>
      <c r="C431" s="105">
        <v>62964</v>
      </c>
      <c r="D431" s="105">
        <v>6.0400000000000002E-2</v>
      </c>
      <c r="E431" s="98"/>
    </row>
    <row r="432" spans="2:5" ht="15.75" customHeight="1">
      <c r="B432" s="109" t="s">
        <v>342</v>
      </c>
      <c r="C432" s="105">
        <v>191678</v>
      </c>
      <c r="D432" s="105">
        <v>0.18390000000000001</v>
      </c>
      <c r="E432" s="98"/>
    </row>
    <row r="433" spans="2:6">
      <c r="B433" s="111" t="s">
        <v>343</v>
      </c>
      <c r="C433" s="112">
        <f>SUM(C323:C432)</f>
        <v>104205541.88</v>
      </c>
      <c r="D433" s="112">
        <f>SUM(D323:D411)</f>
        <v>87.100400000000008</v>
      </c>
      <c r="E433" s="113"/>
    </row>
    <row r="436" spans="2:6">
      <c r="B436" s="15" t="s">
        <v>344</v>
      </c>
    </row>
    <row r="438" spans="2:6" ht="28.5" customHeight="1">
      <c r="B438" s="62" t="s">
        <v>345</v>
      </c>
      <c r="C438" s="63" t="s">
        <v>50</v>
      </c>
      <c r="D438" s="93" t="s">
        <v>51</v>
      </c>
      <c r="E438" s="93" t="s">
        <v>346</v>
      </c>
      <c r="F438" s="63" t="s">
        <v>164</v>
      </c>
    </row>
    <row r="439" spans="2:6" ht="12" customHeight="1">
      <c r="B439" s="109" t="s">
        <v>347</v>
      </c>
      <c r="C439" s="105">
        <v>-7298</v>
      </c>
      <c r="D439" s="105">
        <v>-7298</v>
      </c>
      <c r="E439" s="105">
        <v>0</v>
      </c>
      <c r="F439" s="114"/>
    </row>
    <row r="440" spans="2:6" ht="12" customHeight="1">
      <c r="B440" s="109" t="s">
        <v>348</v>
      </c>
      <c r="C440" s="105">
        <v>657463</v>
      </c>
      <c r="D440" s="105">
        <v>758542</v>
      </c>
      <c r="E440" s="105">
        <v>101079</v>
      </c>
      <c r="F440" s="114"/>
    </row>
    <row r="441" spans="2:6" ht="12" customHeight="1">
      <c r="B441" s="109" t="s">
        <v>349</v>
      </c>
      <c r="C441" s="105">
        <v>-4099259.24</v>
      </c>
      <c r="D441" s="105">
        <v>-4356523.09</v>
      </c>
      <c r="E441" s="105">
        <v>-257263.85</v>
      </c>
      <c r="F441" s="114"/>
    </row>
    <row r="442" spans="2:6" ht="12" customHeight="1">
      <c r="B442" s="109" t="s">
        <v>350</v>
      </c>
      <c r="C442" s="105">
        <v>-10949999.99</v>
      </c>
      <c r="D442" s="105">
        <v>-9938794.3000000007</v>
      </c>
      <c r="E442" s="105">
        <v>1011205.69</v>
      </c>
      <c r="F442" s="114"/>
    </row>
    <row r="443" spans="2:6" ht="12" customHeight="1">
      <c r="B443" s="109" t="s">
        <v>351</v>
      </c>
      <c r="C443" s="105">
        <v>-55507877.829999998</v>
      </c>
      <c r="D443" s="105">
        <v>-23120116.489999998</v>
      </c>
      <c r="E443" s="105">
        <v>32387761.34</v>
      </c>
      <c r="F443" s="114"/>
    </row>
    <row r="444" spans="2:6" ht="12" customHeight="1">
      <c r="B444" s="109" t="s">
        <v>352</v>
      </c>
      <c r="C444" s="105">
        <v>-4709685</v>
      </c>
      <c r="D444" s="105">
        <v>-4709685</v>
      </c>
      <c r="E444" s="105">
        <v>0</v>
      </c>
      <c r="F444" s="114"/>
    </row>
    <row r="445" spans="2:6" ht="12" customHeight="1">
      <c r="B445" s="109" t="s">
        <v>353</v>
      </c>
      <c r="C445" s="105">
        <v>-6963954.96</v>
      </c>
      <c r="D445" s="105">
        <v>-9198586.9600000009</v>
      </c>
      <c r="E445" s="105">
        <v>-2234632</v>
      </c>
      <c r="F445" s="114"/>
    </row>
    <row r="446" spans="2:6" ht="12" customHeight="1">
      <c r="B446" s="109" t="s">
        <v>354</v>
      </c>
      <c r="C446" s="105">
        <v>-32659157.449999999</v>
      </c>
      <c r="D446" s="105">
        <v>-32659157.449999999</v>
      </c>
      <c r="E446" s="105">
        <v>0</v>
      </c>
      <c r="F446" s="114"/>
    </row>
    <row r="447" spans="2:6" ht="12" customHeight="1">
      <c r="B447" s="109" t="s">
        <v>355</v>
      </c>
      <c r="C447" s="105">
        <v>-42897793</v>
      </c>
      <c r="D447" s="105">
        <v>-42897793</v>
      </c>
      <c r="E447" s="105">
        <v>0</v>
      </c>
      <c r="F447" s="114"/>
    </row>
    <row r="448" spans="2:6" ht="12" customHeight="1">
      <c r="B448" s="109" t="s">
        <v>356</v>
      </c>
      <c r="C448" s="105">
        <v>-119690372.61</v>
      </c>
      <c r="D448" s="105">
        <v>-119690372.61</v>
      </c>
      <c r="E448" s="105">
        <v>0</v>
      </c>
      <c r="F448" s="114"/>
    </row>
    <row r="449" spans="2:6" ht="12" customHeight="1">
      <c r="B449" s="109" t="s">
        <v>357</v>
      </c>
      <c r="C449" s="105">
        <v>-4299726.0199999996</v>
      </c>
      <c r="D449" s="105">
        <v>-4299726.0199999996</v>
      </c>
      <c r="E449" s="105">
        <v>0</v>
      </c>
      <c r="F449" s="114"/>
    </row>
    <row r="450" spans="2:6" ht="12" customHeight="1">
      <c r="B450" s="109" t="s">
        <v>358</v>
      </c>
      <c r="C450" s="105">
        <v>-1336854.3500000001</v>
      </c>
      <c r="D450" s="105">
        <v>-1336854.3500000001</v>
      </c>
      <c r="E450" s="105">
        <v>0</v>
      </c>
      <c r="F450" s="114"/>
    </row>
    <row r="451" spans="2:6" ht="12" customHeight="1">
      <c r="B451" s="109" t="s">
        <v>359</v>
      </c>
      <c r="C451" s="105">
        <v>-20686201.850000001</v>
      </c>
      <c r="D451" s="105">
        <v>-20686201.850000001</v>
      </c>
      <c r="E451" s="105">
        <v>0</v>
      </c>
      <c r="F451" s="114"/>
    </row>
    <row r="452" spans="2:6" ht="12" customHeight="1">
      <c r="B452" s="109" t="s">
        <v>360</v>
      </c>
      <c r="C452" s="105">
        <v>-35498000</v>
      </c>
      <c r="D452" s="105">
        <v>-35498000</v>
      </c>
      <c r="E452" s="105">
        <v>0</v>
      </c>
      <c r="F452" s="114"/>
    </row>
    <row r="453" spans="2:6" ht="12" customHeight="1">
      <c r="B453" s="109" t="s">
        <v>361</v>
      </c>
      <c r="C453" s="105">
        <v>-1883287</v>
      </c>
      <c r="D453" s="105">
        <v>-1883287</v>
      </c>
      <c r="E453" s="105">
        <v>0</v>
      </c>
      <c r="F453" s="114"/>
    </row>
    <row r="454" spans="2:6" ht="12" customHeight="1">
      <c r="B454" s="109" t="s">
        <v>362</v>
      </c>
      <c r="C454" s="105">
        <v>-14399573.91</v>
      </c>
      <c r="D454" s="105">
        <v>-14399573.91</v>
      </c>
      <c r="E454" s="105">
        <v>0</v>
      </c>
      <c r="F454" s="114"/>
    </row>
    <row r="455" spans="2:6" ht="12" customHeight="1">
      <c r="B455" s="109" t="s">
        <v>363</v>
      </c>
      <c r="C455" s="105">
        <v>11739962.789999999</v>
      </c>
      <c r="D455" s="105">
        <v>11739962.789999999</v>
      </c>
      <c r="E455" s="105">
        <v>0</v>
      </c>
      <c r="F455" s="114"/>
    </row>
    <row r="456" spans="2:6" ht="12" customHeight="1">
      <c r="B456" s="109" t="s">
        <v>364</v>
      </c>
      <c r="C456" s="105">
        <v>-6143321.2400000002</v>
      </c>
      <c r="D456" s="105">
        <v>-6143321.2400000002</v>
      </c>
      <c r="E456" s="105">
        <v>0</v>
      </c>
      <c r="F456" s="114"/>
    </row>
    <row r="457" spans="2:6">
      <c r="B457" s="115" t="s">
        <v>365</v>
      </c>
      <c r="C457" s="116">
        <f>SUM(C439:C456)</f>
        <v>-349334936.66000003</v>
      </c>
      <c r="D457" s="116">
        <f t="shared" ref="D457:E457" si="5">SUM(D439:D456)</f>
        <v>-318326786.48000002</v>
      </c>
      <c r="E457" s="116">
        <f t="shared" si="5"/>
        <v>31008150.18</v>
      </c>
      <c r="F457" s="117"/>
    </row>
    <row r="460" spans="2:6">
      <c r="B460" s="118"/>
      <c r="C460" s="118"/>
      <c r="D460" s="118"/>
      <c r="E460" s="118"/>
    </row>
    <row r="461" spans="2:6" ht="27" customHeight="1">
      <c r="B461" s="95" t="s">
        <v>366</v>
      </c>
      <c r="C461" s="96" t="s">
        <v>50</v>
      </c>
      <c r="D461" s="22" t="s">
        <v>51</v>
      </c>
      <c r="E461" s="22" t="s">
        <v>346</v>
      </c>
    </row>
    <row r="462" spans="2:6" s="119" customFormat="1" ht="12" customHeight="1">
      <c r="B462" s="109" t="s">
        <v>367</v>
      </c>
      <c r="C462" s="105">
        <v>0</v>
      </c>
      <c r="D462" s="105">
        <v>1159294.71</v>
      </c>
      <c r="E462" s="105">
        <v>1159294.71</v>
      </c>
    </row>
    <row r="463" spans="2:6" s="119" customFormat="1" ht="12" customHeight="1">
      <c r="B463" s="109" t="s">
        <v>368</v>
      </c>
      <c r="C463" s="105">
        <v>2218782.21</v>
      </c>
      <c r="D463" s="105">
        <v>2218782.21</v>
      </c>
      <c r="E463" s="105">
        <v>0</v>
      </c>
    </row>
    <row r="464" spans="2:6" s="119" customFormat="1" ht="12" customHeight="1">
      <c r="B464" s="109" t="s">
        <v>369</v>
      </c>
      <c r="C464" s="105">
        <v>-1283409.3600000001</v>
      </c>
      <c r="D464" s="105">
        <v>-1283409.3600000001</v>
      </c>
      <c r="E464" s="105">
        <v>0</v>
      </c>
    </row>
    <row r="465" spans="2:5" s="119" customFormat="1" ht="12" customHeight="1">
      <c r="B465" s="109" t="s">
        <v>370</v>
      </c>
      <c r="C465" s="105">
        <v>4782923.5999999996</v>
      </c>
      <c r="D465" s="105">
        <v>4782923.5999999996</v>
      </c>
      <c r="E465" s="105">
        <v>0</v>
      </c>
    </row>
    <row r="466" spans="2:5" s="119" customFormat="1" ht="12" customHeight="1">
      <c r="B466" s="109" t="s">
        <v>371</v>
      </c>
      <c r="C466" s="105">
        <v>13065355.58</v>
      </c>
      <c r="D466" s="105">
        <v>13065355.58</v>
      </c>
      <c r="E466" s="105">
        <v>0</v>
      </c>
    </row>
    <row r="467" spans="2:5" s="119" customFormat="1" ht="12" customHeight="1">
      <c r="B467" s="109" t="s">
        <v>372</v>
      </c>
      <c r="C467" s="105">
        <v>12662592.15</v>
      </c>
      <c r="D467" s="105">
        <v>12662592.15</v>
      </c>
      <c r="E467" s="105">
        <v>0</v>
      </c>
    </row>
    <row r="468" spans="2:5" s="119" customFormat="1" ht="12" customHeight="1">
      <c r="B468" s="109" t="s">
        <v>373</v>
      </c>
      <c r="C468" s="105">
        <v>21856239.760000002</v>
      </c>
      <c r="D468" s="105">
        <v>21856239.760000002</v>
      </c>
      <c r="E468" s="105">
        <v>0</v>
      </c>
    </row>
    <row r="469" spans="2:5" s="119" customFormat="1" ht="12" customHeight="1">
      <c r="B469" s="109" t="s">
        <v>374</v>
      </c>
      <c r="C469" s="105">
        <v>20788247.489999998</v>
      </c>
      <c r="D469" s="105">
        <v>20788247.489999998</v>
      </c>
      <c r="E469" s="105">
        <v>0</v>
      </c>
    </row>
    <row r="470" spans="2:5" s="119" customFormat="1" ht="12" customHeight="1">
      <c r="B470" s="109" t="s">
        <v>375</v>
      </c>
      <c r="C470" s="105">
        <v>22425110.120000001</v>
      </c>
      <c r="D470" s="105">
        <v>23782696.539999999</v>
      </c>
      <c r="E470" s="105">
        <v>1357586.42</v>
      </c>
    </row>
    <row r="471" spans="2:5" s="119" customFormat="1" ht="12" customHeight="1">
      <c r="B471" s="109" t="s">
        <v>376</v>
      </c>
      <c r="C471" s="105">
        <v>42233730.380000003</v>
      </c>
      <c r="D471" s="105">
        <v>43728926.539999999</v>
      </c>
      <c r="E471" s="105">
        <v>1495196.16</v>
      </c>
    </row>
    <row r="472" spans="2:5" s="119" customFormat="1" ht="12" customHeight="1">
      <c r="B472" s="109" t="s">
        <v>377</v>
      </c>
      <c r="C472" s="105">
        <v>6133167.2599999998</v>
      </c>
      <c r="D472" s="105">
        <v>6133167.2599999998</v>
      </c>
      <c r="E472" s="105">
        <v>0</v>
      </c>
    </row>
    <row r="473" spans="2:5" s="119" customFormat="1" ht="12" customHeight="1">
      <c r="B473" s="109" t="s">
        <v>378</v>
      </c>
      <c r="C473" s="105">
        <v>5070852.5999999996</v>
      </c>
      <c r="D473" s="105">
        <v>11617076.960000001</v>
      </c>
      <c r="E473" s="105">
        <v>6546224.3600000003</v>
      </c>
    </row>
    <row r="474" spans="2:5" s="119" customFormat="1" ht="12" customHeight="1">
      <c r="B474" s="109" t="s">
        <v>379</v>
      </c>
      <c r="C474" s="105">
        <v>-2599837.16</v>
      </c>
      <c r="D474" s="105">
        <v>-2599837.16</v>
      </c>
      <c r="E474" s="105">
        <v>0</v>
      </c>
    </row>
    <row r="475" spans="2:5" s="119" customFormat="1" ht="12" customHeight="1">
      <c r="B475" s="109" t="s">
        <v>380</v>
      </c>
      <c r="C475" s="105">
        <v>-47974741.990000002</v>
      </c>
      <c r="D475" s="105">
        <v>-47974741.990000002</v>
      </c>
      <c r="E475" s="105">
        <v>0</v>
      </c>
    </row>
    <row r="476" spans="2:5" s="119" customFormat="1" ht="12" customHeight="1">
      <c r="B476" s="109" t="s">
        <v>381</v>
      </c>
      <c r="C476" s="105">
        <v>-1214947.05</v>
      </c>
      <c r="D476" s="105">
        <v>-1185402.54</v>
      </c>
      <c r="E476" s="105">
        <v>29544.51</v>
      </c>
    </row>
    <row r="477" spans="2:5" s="119" customFormat="1" ht="12" customHeight="1">
      <c r="B477" s="109" t="s">
        <v>382</v>
      </c>
      <c r="C477" s="105">
        <v>-8541319.3300000001</v>
      </c>
      <c r="D477" s="105">
        <v>-8541319.3300000001</v>
      </c>
      <c r="E477" s="105">
        <v>0</v>
      </c>
    </row>
    <row r="478" spans="2:5" s="119" customFormat="1" ht="12" customHeight="1">
      <c r="B478" s="109" t="s">
        <v>383</v>
      </c>
      <c r="C478" s="105">
        <v>-47597604.869999997</v>
      </c>
      <c r="D478" s="105">
        <v>-52875544.090000004</v>
      </c>
      <c r="E478" s="105">
        <v>-5277939.22</v>
      </c>
    </row>
    <row r="479" spans="2:5" s="119" customFormat="1" ht="12" customHeight="1">
      <c r="B479" s="109" t="s">
        <v>384</v>
      </c>
      <c r="C479" s="105">
        <v>-645982.11</v>
      </c>
      <c r="D479" s="105">
        <v>-645982.11</v>
      </c>
      <c r="E479" s="105">
        <v>0</v>
      </c>
    </row>
    <row r="480" spans="2:5" s="119" customFormat="1" ht="12" customHeight="1">
      <c r="B480" s="109" t="s">
        <v>385</v>
      </c>
      <c r="C480" s="105">
        <v>41379159.280000001</v>
      </c>
      <c r="D480" s="105">
        <v>45529771.509999998</v>
      </c>
      <c r="E480" s="105">
        <v>4150612.23</v>
      </c>
    </row>
    <row r="481" spans="1:5" ht="24" customHeight="1">
      <c r="A481" s="119"/>
      <c r="B481" s="115" t="s">
        <v>386</v>
      </c>
      <c r="C481" s="116">
        <f>+C463+C464+C465+C466+C467+C468+C469+C470+C471+C472+C473+C474+C475+C476+C477+C478+C479</f>
        <v>41379159.279999994</v>
      </c>
      <c r="D481" s="116">
        <f>+D463+D464+D465+D466+D467+D468+D469+D470+D471+D472+D473+D474+D475+D476+D477+D478+D479+D462</f>
        <v>46689066.219999976</v>
      </c>
      <c r="E481" s="116">
        <f>+E463+E464+E465+E466+E467+E468+E469+E470+E471+E472+E473+E474+E475+E476+E477+E478+E479+E462</f>
        <v>5309906.9400000013</v>
      </c>
    </row>
    <row r="485" spans="1:5">
      <c r="B485" s="15" t="s">
        <v>387</v>
      </c>
    </row>
    <row r="487" spans="1:5" ht="30.75" customHeight="1">
      <c r="B487" s="95" t="s">
        <v>388</v>
      </c>
      <c r="C487" s="96" t="s">
        <v>50</v>
      </c>
      <c r="D487" s="22" t="s">
        <v>51</v>
      </c>
      <c r="E487" s="22" t="s">
        <v>52</v>
      </c>
    </row>
    <row r="488" spans="1:5" ht="12" customHeight="1">
      <c r="B488" s="109" t="s">
        <v>389</v>
      </c>
      <c r="C488" s="105">
        <v>2375206.83</v>
      </c>
      <c r="D488" s="105">
        <v>4113606.95</v>
      </c>
      <c r="E488" s="105">
        <v>1738400.12</v>
      </c>
    </row>
    <row r="489" spans="1:5" ht="12" customHeight="1">
      <c r="B489" s="109" t="s">
        <v>390</v>
      </c>
      <c r="C489" s="105">
        <v>41340.99</v>
      </c>
      <c r="D489" s="105">
        <v>40000</v>
      </c>
      <c r="E489" s="105">
        <v>-1340.99</v>
      </c>
    </row>
    <row r="490" spans="1:5" ht="12" customHeight="1">
      <c r="B490" s="109" t="s">
        <v>391</v>
      </c>
      <c r="C490" s="105">
        <v>1884525.72</v>
      </c>
      <c r="D490" s="105">
        <v>211979.39</v>
      </c>
      <c r="E490" s="105">
        <v>-1672546.33</v>
      </c>
    </row>
    <row r="491" spans="1:5" ht="12" customHeight="1">
      <c r="B491" s="109" t="s">
        <v>392</v>
      </c>
      <c r="C491" s="105">
        <v>34992.629999999997</v>
      </c>
      <c r="D491" s="105">
        <v>33441.67</v>
      </c>
      <c r="E491" s="105">
        <v>-1550.96</v>
      </c>
    </row>
    <row r="492" spans="1:5" ht="12" customHeight="1">
      <c r="B492" s="109" t="s">
        <v>393</v>
      </c>
      <c r="C492" s="105">
        <v>233973.33</v>
      </c>
      <c r="D492" s="105">
        <v>230000</v>
      </c>
      <c r="E492" s="105">
        <v>-3973.33</v>
      </c>
    </row>
    <row r="493" spans="1:5" ht="12" customHeight="1">
      <c r="B493" s="109" t="s">
        <v>394</v>
      </c>
      <c r="C493" s="105">
        <v>135421.70000000001</v>
      </c>
      <c r="D493" s="105">
        <v>134000</v>
      </c>
      <c r="E493" s="105">
        <v>-1421.7</v>
      </c>
    </row>
    <row r="494" spans="1:5" ht="12" customHeight="1">
      <c r="B494" s="109" t="s">
        <v>395</v>
      </c>
      <c r="C494" s="105">
        <v>32675.11</v>
      </c>
      <c r="D494" s="105">
        <v>30000</v>
      </c>
      <c r="E494" s="105">
        <v>-2675.11</v>
      </c>
    </row>
    <row r="495" spans="1:5" ht="12" customHeight="1">
      <c r="B495" s="109" t="s">
        <v>396</v>
      </c>
      <c r="C495" s="105">
        <v>983094.6</v>
      </c>
      <c r="D495" s="105">
        <v>983094.6</v>
      </c>
      <c r="E495" s="105">
        <v>0</v>
      </c>
    </row>
    <row r="496" spans="1:5" ht="12" customHeight="1">
      <c r="B496" s="109" t="s">
        <v>397</v>
      </c>
      <c r="C496" s="105">
        <v>6108804.3200000003</v>
      </c>
      <c r="D496" s="105">
        <v>2201601.15</v>
      </c>
      <c r="E496" s="105">
        <v>-3907203.17</v>
      </c>
    </row>
    <row r="497" spans="2:5" ht="12" customHeight="1">
      <c r="B497" s="109" t="s">
        <v>398</v>
      </c>
      <c r="C497" s="105">
        <v>2378.12</v>
      </c>
      <c r="D497" s="105">
        <v>78324.75</v>
      </c>
      <c r="E497" s="105">
        <v>75946.63</v>
      </c>
    </row>
    <row r="498" spans="2:5" ht="12" customHeight="1">
      <c r="B498" s="109" t="s">
        <v>399</v>
      </c>
      <c r="C498" s="105">
        <v>464456.71</v>
      </c>
      <c r="D498" s="105">
        <v>285802.53999999998</v>
      </c>
      <c r="E498" s="105">
        <v>-178654.17</v>
      </c>
    </row>
    <row r="499" spans="2:5" ht="12" customHeight="1">
      <c r="B499" s="109" t="s">
        <v>400</v>
      </c>
      <c r="C499" s="105">
        <v>523829.13</v>
      </c>
      <c r="D499" s="105">
        <v>170018.47</v>
      </c>
      <c r="E499" s="105">
        <v>-353810.66</v>
      </c>
    </row>
    <row r="500" spans="2:5" ht="12" customHeight="1">
      <c r="B500" s="109" t="s">
        <v>401</v>
      </c>
      <c r="C500" s="105">
        <v>6319852.7000000002</v>
      </c>
      <c r="D500" s="105">
        <v>3493143.93</v>
      </c>
      <c r="E500" s="105">
        <v>-2826708.77</v>
      </c>
    </row>
    <row r="501" spans="2:5" ht="12" customHeight="1">
      <c r="B501" s="109" t="s">
        <v>402</v>
      </c>
      <c r="C501" s="105">
        <v>4677.76</v>
      </c>
      <c r="D501" s="105">
        <v>664184.05000000005</v>
      </c>
      <c r="E501" s="105">
        <v>659506.29</v>
      </c>
    </row>
    <row r="502" spans="2:5" ht="12" customHeight="1">
      <c r="B502" s="109" t="s">
        <v>403</v>
      </c>
      <c r="C502" s="105">
        <v>-364271.11</v>
      </c>
      <c r="D502" s="105">
        <v>335762.06</v>
      </c>
      <c r="E502" s="105">
        <v>700033.17</v>
      </c>
    </row>
    <row r="503" spans="2:5" ht="12" customHeight="1">
      <c r="B503" s="109" t="s">
        <v>404</v>
      </c>
      <c r="C503" s="105">
        <v>679728.29</v>
      </c>
      <c r="D503" s="105">
        <v>679525.29</v>
      </c>
      <c r="E503" s="105">
        <v>-203</v>
      </c>
    </row>
    <row r="504" spans="2:5" ht="12" customHeight="1">
      <c r="B504" s="109" t="s">
        <v>405</v>
      </c>
      <c r="C504" s="105">
        <v>315141.18</v>
      </c>
      <c r="D504" s="105">
        <v>0</v>
      </c>
      <c r="E504" s="105">
        <v>-315141.18</v>
      </c>
    </row>
    <row r="505" spans="2:5" ht="12" customHeight="1">
      <c r="B505" s="109" t="s">
        <v>406</v>
      </c>
      <c r="C505" s="105">
        <v>2342175.79</v>
      </c>
      <c r="D505" s="105">
        <v>1535120.05</v>
      </c>
      <c r="E505" s="105">
        <v>-807055.74</v>
      </c>
    </row>
    <row r="506" spans="2:5" ht="12" customHeight="1">
      <c r="B506" s="109" t="s">
        <v>407</v>
      </c>
      <c r="C506" s="105">
        <v>3398.92</v>
      </c>
      <c r="D506" s="105">
        <v>0</v>
      </c>
      <c r="E506" s="105">
        <v>-3398.92</v>
      </c>
    </row>
    <row r="507" spans="2:5" ht="12" customHeight="1">
      <c r="B507" s="109" t="s">
        <v>408</v>
      </c>
      <c r="C507" s="105">
        <v>13360.23</v>
      </c>
      <c r="D507" s="105">
        <v>13360.23</v>
      </c>
      <c r="E507" s="105">
        <v>0</v>
      </c>
    </row>
    <row r="508" spans="2:5" ht="12" customHeight="1">
      <c r="B508" s="109" t="s">
        <v>409</v>
      </c>
      <c r="C508" s="105">
        <v>1316423.29</v>
      </c>
      <c r="D508" s="105">
        <v>1316220.29</v>
      </c>
      <c r="E508" s="105">
        <v>-203</v>
      </c>
    </row>
    <row r="509" spans="2:5" ht="12" customHeight="1">
      <c r="B509" s="109" t="s">
        <v>410</v>
      </c>
      <c r="C509" s="105">
        <v>294875.98</v>
      </c>
      <c r="D509" s="105">
        <v>294672.98</v>
      </c>
      <c r="E509" s="105">
        <v>-203</v>
      </c>
    </row>
    <row r="510" spans="2:5" ht="12" customHeight="1">
      <c r="B510" s="109" t="s">
        <v>411</v>
      </c>
      <c r="C510" s="105">
        <v>167773.87</v>
      </c>
      <c r="D510" s="105">
        <v>137285.51999999999</v>
      </c>
      <c r="E510" s="105">
        <v>-30488.35</v>
      </c>
    </row>
    <row r="511" spans="2:5" ht="12" customHeight="1">
      <c r="B511" s="109" t="s">
        <v>412</v>
      </c>
      <c r="C511" s="105">
        <v>943230.5</v>
      </c>
      <c r="D511" s="105">
        <v>413530.36</v>
      </c>
      <c r="E511" s="105">
        <v>-529700.14</v>
      </c>
    </row>
    <row r="512" spans="2:5" ht="12" customHeight="1">
      <c r="B512" s="109" t="s">
        <v>413</v>
      </c>
      <c r="C512" s="105">
        <v>232</v>
      </c>
      <c r="D512" s="105">
        <v>29</v>
      </c>
      <c r="E512" s="105">
        <v>-203</v>
      </c>
    </row>
    <row r="513" spans="2:5" ht="12" customHeight="1">
      <c r="B513" s="109" t="s">
        <v>414</v>
      </c>
      <c r="C513" s="105">
        <v>480776.54</v>
      </c>
      <c r="D513" s="105">
        <v>0</v>
      </c>
      <c r="E513" s="105">
        <v>-480776.54</v>
      </c>
    </row>
    <row r="514" spans="2:5" ht="12" customHeight="1">
      <c r="B514" s="109" t="s">
        <v>415</v>
      </c>
      <c r="C514" s="105">
        <v>160594.98000000001</v>
      </c>
      <c r="D514" s="105">
        <v>72339.759999999995</v>
      </c>
      <c r="E514" s="105">
        <v>-88255.22</v>
      </c>
    </row>
    <row r="515" spans="2:5" ht="12" customHeight="1">
      <c r="B515" s="109" t="s">
        <v>416</v>
      </c>
      <c r="C515" s="105">
        <v>302268.32</v>
      </c>
      <c r="D515" s="105">
        <v>302045.32</v>
      </c>
      <c r="E515" s="105">
        <v>-223</v>
      </c>
    </row>
    <row r="516" spans="2:5" ht="12" customHeight="1">
      <c r="B516" s="109" t="s">
        <v>417</v>
      </c>
      <c r="C516" s="105">
        <v>2354273.5699999998</v>
      </c>
      <c r="D516" s="105">
        <v>954535.71</v>
      </c>
      <c r="E516" s="105">
        <v>-1399737.86</v>
      </c>
    </row>
    <row r="517" spans="2:5" ht="12" customHeight="1">
      <c r="B517" s="109" t="s">
        <v>418</v>
      </c>
      <c r="C517" s="105">
        <v>802800.79</v>
      </c>
      <c r="D517" s="105">
        <v>273704.77</v>
      </c>
      <c r="E517" s="105">
        <v>-529096.02</v>
      </c>
    </row>
    <row r="518" spans="2:5" ht="12" customHeight="1">
      <c r="B518" s="109" t="s">
        <v>419</v>
      </c>
      <c r="C518" s="105">
        <v>31015384.390000001</v>
      </c>
      <c r="D518" s="105">
        <v>2870.55</v>
      </c>
      <c r="E518" s="105">
        <v>-31012513.84</v>
      </c>
    </row>
    <row r="519" spans="2:5" ht="12" customHeight="1">
      <c r="B519" s="109" t="s">
        <v>420</v>
      </c>
      <c r="C519" s="105">
        <v>21298.31</v>
      </c>
      <c r="D519" s="105">
        <v>38780.6</v>
      </c>
      <c r="E519" s="105">
        <v>17482.29</v>
      </c>
    </row>
    <row r="520" spans="2:5" ht="12" customHeight="1">
      <c r="B520" s="109" t="s">
        <v>421</v>
      </c>
      <c r="C520" s="105">
        <v>396585.7</v>
      </c>
      <c r="D520" s="105">
        <v>496619.97</v>
      </c>
      <c r="E520" s="105">
        <v>100034.27</v>
      </c>
    </row>
    <row r="521" spans="2:5" ht="12" customHeight="1">
      <c r="B521" s="109" t="s">
        <v>422</v>
      </c>
      <c r="C521" s="105">
        <v>1537573.64</v>
      </c>
      <c r="D521" s="105">
        <v>0</v>
      </c>
      <c r="E521" s="105">
        <v>-1537573.64</v>
      </c>
    </row>
    <row r="522" spans="2:5" ht="12" customHeight="1">
      <c r="B522" s="109" t="s">
        <v>423</v>
      </c>
      <c r="C522" s="120">
        <v>0</v>
      </c>
      <c r="D522" s="105">
        <v>158684.69</v>
      </c>
      <c r="E522" s="105">
        <v>158684.69</v>
      </c>
    </row>
    <row r="523" spans="2:5" ht="12" customHeight="1">
      <c r="B523" s="109" t="s">
        <v>424</v>
      </c>
      <c r="C523" s="120">
        <v>0</v>
      </c>
      <c r="D523" s="105">
        <v>207357.84</v>
      </c>
      <c r="E523" s="105">
        <v>207357.84</v>
      </c>
    </row>
    <row r="524" spans="2:5" ht="12" customHeight="1">
      <c r="B524" s="109" t="s">
        <v>425</v>
      </c>
      <c r="C524" s="120">
        <v>0</v>
      </c>
      <c r="D524" s="105">
        <v>-93068.38</v>
      </c>
      <c r="E524" s="105">
        <v>-93068.38</v>
      </c>
    </row>
    <row r="525" spans="2:5" ht="12" customHeight="1">
      <c r="B525" s="109" t="s">
        <v>426</v>
      </c>
      <c r="C525" s="120">
        <v>0</v>
      </c>
      <c r="D525" s="105">
        <v>987316.71</v>
      </c>
      <c r="E525" s="105">
        <v>987316.71</v>
      </c>
    </row>
    <row r="526" spans="2:5" ht="12" customHeight="1">
      <c r="B526" s="109" t="s">
        <v>427</v>
      </c>
      <c r="C526" s="120">
        <v>0</v>
      </c>
      <c r="D526" s="105">
        <v>114844.08</v>
      </c>
      <c r="E526" s="105">
        <v>114844.08</v>
      </c>
    </row>
    <row r="527" spans="2:5" ht="12" customHeight="1">
      <c r="B527" s="109" t="s">
        <v>428</v>
      </c>
      <c r="C527" s="120">
        <v>0</v>
      </c>
      <c r="D527" s="105">
        <v>3562776.62</v>
      </c>
      <c r="E527" s="105">
        <v>3562776.62</v>
      </c>
    </row>
    <row r="528" spans="2:5" ht="12" customHeight="1">
      <c r="B528" s="109" t="s">
        <v>429</v>
      </c>
      <c r="C528" s="120">
        <v>0</v>
      </c>
      <c r="D528" s="105">
        <v>4129337.43</v>
      </c>
      <c r="E528" s="105">
        <v>4129337.43</v>
      </c>
    </row>
    <row r="529" spans="2:5" ht="12" customHeight="1">
      <c r="B529" s="109" t="s">
        <v>430</v>
      </c>
      <c r="C529" s="105">
        <v>61928854.829999998</v>
      </c>
      <c r="D529" s="105">
        <v>28602848.949999999</v>
      </c>
      <c r="E529" s="105">
        <v>-33326005.879999999</v>
      </c>
    </row>
    <row r="530" spans="2:5" ht="15.75" customHeight="1">
      <c r="B530" s="121" t="s">
        <v>431</v>
      </c>
      <c r="C530" s="122">
        <f>+C529</f>
        <v>61928854.829999998</v>
      </c>
      <c r="D530" s="122">
        <f t="shared" ref="D530:E530" si="6">+D529</f>
        <v>28602848.949999999</v>
      </c>
      <c r="E530" s="122">
        <f t="shared" si="6"/>
        <v>-33326005.879999999</v>
      </c>
    </row>
    <row r="531" spans="2:5" ht="26.25" customHeight="1">
      <c r="B531" s="123"/>
      <c r="C531" s="124"/>
      <c r="D531" s="124"/>
      <c r="E531" s="124"/>
    </row>
    <row r="532" spans="2:5" ht="26.25" customHeight="1">
      <c r="B532" s="123"/>
      <c r="C532" s="124"/>
      <c r="D532" s="124"/>
      <c r="E532" s="124"/>
    </row>
    <row r="533" spans="2:5">
      <c r="C533" s="36"/>
      <c r="D533" s="36"/>
      <c r="E533" s="36"/>
    </row>
    <row r="535" spans="2:5" ht="24" customHeight="1">
      <c r="B535" s="95" t="s">
        <v>432</v>
      </c>
      <c r="C535" s="96" t="s">
        <v>52</v>
      </c>
      <c r="D535" s="22" t="s">
        <v>433</v>
      </c>
      <c r="E535" s="10"/>
    </row>
    <row r="536" spans="2:5" ht="15">
      <c r="B536" s="109" t="s">
        <v>434</v>
      </c>
      <c r="C536" s="105">
        <v>6363076.4299999997</v>
      </c>
      <c r="D536" s="99"/>
      <c r="E536" s="38"/>
    </row>
    <row r="537" spans="2:5" ht="15">
      <c r="B537" s="109" t="s">
        <v>435</v>
      </c>
      <c r="C537" s="105">
        <v>6363076.4299999997</v>
      </c>
      <c r="D537" s="99"/>
      <c r="E537" s="38"/>
    </row>
    <row r="538" spans="2:5" ht="15">
      <c r="B538" s="109" t="s">
        <v>436</v>
      </c>
      <c r="C538" s="105">
        <v>2234255.1</v>
      </c>
      <c r="D538" s="99"/>
      <c r="E538" s="38"/>
    </row>
    <row r="539" spans="2:5" ht="15">
      <c r="B539" s="109" t="s">
        <v>437</v>
      </c>
      <c r="C539" s="105">
        <v>486085.92</v>
      </c>
      <c r="D539" s="99"/>
      <c r="E539" s="38"/>
    </row>
    <row r="540" spans="2:5" ht="15">
      <c r="B540" s="109" t="s">
        <v>438</v>
      </c>
      <c r="C540" s="105">
        <v>207086.49</v>
      </c>
      <c r="D540" s="99"/>
      <c r="E540" s="38"/>
    </row>
    <row r="541" spans="2:5" ht="15">
      <c r="B541" s="109" t="s">
        <v>439</v>
      </c>
      <c r="C541" s="105">
        <v>-67572.639999999999</v>
      </c>
      <c r="D541" s="99"/>
      <c r="E541" s="38"/>
    </row>
    <row r="542" spans="2:5" ht="15">
      <c r="B542" s="109" t="s">
        <v>440</v>
      </c>
      <c r="C542" s="105">
        <v>19999.91</v>
      </c>
      <c r="D542" s="99"/>
      <c r="E542" s="38"/>
    </row>
    <row r="543" spans="2:5" ht="15">
      <c r="B543" s="109" t="s">
        <v>441</v>
      </c>
      <c r="C543" s="105">
        <v>20000</v>
      </c>
      <c r="D543" s="99"/>
      <c r="E543" s="38"/>
    </row>
    <row r="544" spans="2:5" ht="15">
      <c r="B544" s="109" t="s">
        <v>442</v>
      </c>
      <c r="C544" s="105">
        <v>2899854.78</v>
      </c>
      <c r="D544" s="99"/>
      <c r="E544" s="38"/>
    </row>
    <row r="545" spans="2:6" ht="24.75" customHeight="1">
      <c r="B545" s="121" t="s">
        <v>443</v>
      </c>
      <c r="C545" s="116">
        <f>+C537+C544</f>
        <v>9262931.209999999</v>
      </c>
      <c r="D545" s="125"/>
      <c r="E545" s="38"/>
      <c r="F545" s="10"/>
    </row>
    <row r="546" spans="2:6">
      <c r="F546" s="10"/>
    </row>
    <row r="547" spans="2:6" ht="15">
      <c r="B547" t="s">
        <v>444</v>
      </c>
      <c r="F547" s="10"/>
    </row>
    <row r="548" spans="2:6">
      <c r="F548" s="10"/>
    </row>
    <row r="549" spans="2:6">
      <c r="F549" s="10"/>
    </row>
    <row r="550" spans="2:6">
      <c r="B550" s="15" t="s">
        <v>445</v>
      </c>
      <c r="F550" s="10"/>
    </row>
    <row r="551" spans="2:6" ht="12" customHeight="1">
      <c r="B551" s="15" t="s">
        <v>446</v>
      </c>
      <c r="F551" s="10"/>
    </row>
    <row r="552" spans="2:6">
      <c r="B552" s="126"/>
      <c r="C552" s="126"/>
      <c r="D552" s="126"/>
      <c r="E552" s="126"/>
      <c r="F552" s="10"/>
    </row>
    <row r="553" spans="2:6">
      <c r="B553" s="127"/>
      <c r="C553" s="127"/>
      <c r="D553" s="127"/>
      <c r="E553" s="127"/>
      <c r="F553" s="10"/>
    </row>
    <row r="554" spans="2:6">
      <c r="B554" s="128" t="s">
        <v>447</v>
      </c>
      <c r="C554" s="129"/>
      <c r="D554" s="129"/>
      <c r="E554" s="130"/>
      <c r="F554" s="10"/>
    </row>
    <row r="555" spans="2:6">
      <c r="B555" s="131" t="s">
        <v>448</v>
      </c>
      <c r="C555" s="132"/>
      <c r="D555" s="132"/>
      <c r="E555" s="133"/>
      <c r="F555" s="134"/>
    </row>
    <row r="556" spans="2:6">
      <c r="B556" s="135" t="s">
        <v>449</v>
      </c>
      <c r="C556" s="136"/>
      <c r="D556" s="136"/>
      <c r="E556" s="137"/>
      <c r="F556" s="134"/>
    </row>
    <row r="557" spans="2:6">
      <c r="B557" s="138" t="s">
        <v>450</v>
      </c>
      <c r="C557" s="139"/>
      <c r="E557" s="140">
        <v>115169034.98</v>
      </c>
      <c r="F557" s="134"/>
    </row>
    <row r="558" spans="2:6">
      <c r="B558" s="141"/>
      <c r="C558" s="141"/>
      <c r="D558" s="10"/>
      <c r="F558" s="134"/>
    </row>
    <row r="559" spans="2:6">
      <c r="B559" s="142" t="s">
        <v>451</v>
      </c>
      <c r="C559" s="142"/>
      <c r="D559" s="143"/>
      <c r="E559" s="144">
        <f>SUM(D559:D564)</f>
        <v>3.08</v>
      </c>
      <c r="F559" s="10"/>
    </row>
    <row r="560" spans="2:6">
      <c r="B560" s="145" t="s">
        <v>452</v>
      </c>
      <c r="C560" s="145"/>
      <c r="D560" s="146">
        <v>0</v>
      </c>
      <c r="E560" s="147"/>
      <c r="F560" s="10"/>
    </row>
    <row r="561" spans="2:6">
      <c r="B561" s="145" t="s">
        <v>453</v>
      </c>
      <c r="C561" s="145"/>
      <c r="D561" s="146">
        <v>0</v>
      </c>
      <c r="E561" s="147"/>
      <c r="F561" s="10"/>
    </row>
    <row r="562" spans="2:6">
      <c r="B562" s="145" t="s">
        <v>454</v>
      </c>
      <c r="C562" s="145"/>
      <c r="D562" s="146">
        <v>0</v>
      </c>
      <c r="E562" s="147"/>
      <c r="F562" s="10"/>
    </row>
    <row r="563" spans="2:6">
      <c r="B563" s="145" t="s">
        <v>455</v>
      </c>
      <c r="C563" s="145"/>
      <c r="D563" s="146">
        <v>0</v>
      </c>
      <c r="E563" s="147"/>
      <c r="F563" s="10"/>
    </row>
    <row r="564" spans="2:6">
      <c r="B564" s="148" t="s">
        <v>456</v>
      </c>
      <c r="C564" s="149"/>
      <c r="D564" s="146">
        <v>3.08</v>
      </c>
      <c r="E564" s="147"/>
      <c r="F564" s="10"/>
    </row>
    <row r="565" spans="2:6">
      <c r="B565" s="141"/>
      <c r="C565" s="141"/>
      <c r="D565" s="10"/>
      <c r="F565" s="10"/>
    </row>
    <row r="566" spans="2:6">
      <c r="B566" s="142" t="s">
        <v>457</v>
      </c>
      <c r="C566" s="142"/>
      <c r="D566" s="143"/>
      <c r="E566" s="144">
        <f>SUM(D566:D570)</f>
        <v>12122790.890000001</v>
      </c>
      <c r="F566" s="10"/>
    </row>
    <row r="567" spans="2:6">
      <c r="B567" s="145" t="s">
        <v>458</v>
      </c>
      <c r="C567" s="145"/>
      <c r="D567" s="146">
        <v>0</v>
      </c>
      <c r="E567" s="147"/>
      <c r="F567" s="10"/>
    </row>
    <row r="568" spans="2:6">
      <c r="B568" s="145" t="s">
        <v>459</v>
      </c>
      <c r="C568" s="145"/>
      <c r="D568" s="146">
        <v>0</v>
      </c>
      <c r="E568" s="147"/>
      <c r="F568" s="10"/>
    </row>
    <row r="569" spans="2:6">
      <c r="B569" s="145" t="s">
        <v>460</v>
      </c>
      <c r="C569" s="145"/>
      <c r="D569" s="146">
        <v>0</v>
      </c>
      <c r="E569" s="147"/>
      <c r="F569" s="10"/>
    </row>
    <row r="570" spans="2:6">
      <c r="B570" s="150" t="s">
        <v>461</v>
      </c>
      <c r="C570" s="151"/>
      <c r="D570" s="152">
        <v>12122790.890000001</v>
      </c>
      <c r="E570" s="153"/>
      <c r="F570" s="10"/>
    </row>
    <row r="571" spans="2:6">
      <c r="B571" s="141"/>
      <c r="C571" s="141"/>
      <c r="F571" s="154"/>
    </row>
    <row r="572" spans="2:6">
      <c r="B572" s="155" t="s">
        <v>462</v>
      </c>
      <c r="C572" s="155"/>
      <c r="E572" s="156">
        <f>+E557+E559-E566</f>
        <v>103046247.17</v>
      </c>
      <c r="F572" s="154"/>
    </row>
    <row r="573" spans="2:6">
      <c r="B573" s="127"/>
      <c r="C573" s="127"/>
      <c r="D573" s="127"/>
      <c r="E573" s="127"/>
      <c r="F573" s="154"/>
    </row>
    <row r="574" spans="2:6">
      <c r="B574" s="127"/>
      <c r="C574" s="127"/>
      <c r="D574" s="127"/>
      <c r="E574" s="127"/>
      <c r="F574" s="154"/>
    </row>
    <row r="575" spans="2:6">
      <c r="B575" s="128" t="s">
        <v>463</v>
      </c>
      <c r="C575" s="129"/>
      <c r="D575" s="129"/>
      <c r="E575" s="130"/>
      <c r="F575" s="154"/>
    </row>
    <row r="576" spans="2:6">
      <c r="B576" s="131" t="s">
        <v>448</v>
      </c>
      <c r="C576" s="132"/>
      <c r="D576" s="132"/>
      <c r="E576" s="133"/>
      <c r="F576" s="154"/>
    </row>
    <row r="577" spans="2:6">
      <c r="B577" s="135" t="s">
        <v>449</v>
      </c>
      <c r="C577" s="136"/>
      <c r="D577" s="136"/>
      <c r="E577" s="137"/>
      <c r="F577" s="154"/>
    </row>
    <row r="578" spans="2:6">
      <c r="B578" s="138" t="s">
        <v>464</v>
      </c>
      <c r="C578" s="139"/>
      <c r="E578" s="157">
        <v>105693090.31</v>
      </c>
      <c r="F578" s="154"/>
    </row>
    <row r="579" spans="2:6">
      <c r="B579" s="141"/>
      <c r="C579" s="141"/>
      <c r="F579" s="154"/>
    </row>
    <row r="580" spans="2:6">
      <c r="B580" s="158" t="s">
        <v>465</v>
      </c>
      <c r="C580" s="158"/>
      <c r="D580" s="143"/>
      <c r="E580" s="144">
        <f>SUM(D580:D597)</f>
        <v>9397703.8499999996</v>
      </c>
      <c r="F580" s="154"/>
    </row>
    <row r="581" spans="2:6">
      <c r="B581" s="148" t="s">
        <v>466</v>
      </c>
      <c r="C581" s="149"/>
      <c r="D581" s="159">
        <v>2254255.1</v>
      </c>
      <c r="E581" s="160"/>
      <c r="F581" s="154"/>
    </row>
    <row r="582" spans="2:6">
      <c r="B582" s="148" t="s">
        <v>467</v>
      </c>
      <c r="C582" s="149"/>
      <c r="D582" s="159">
        <v>486085.92</v>
      </c>
      <c r="E582" s="160"/>
      <c r="F582" s="134"/>
    </row>
    <row r="583" spans="2:6">
      <c r="B583" s="148" t="s">
        <v>468</v>
      </c>
      <c r="C583" s="149"/>
      <c r="D583" s="159">
        <v>207086.49</v>
      </c>
      <c r="E583" s="160"/>
      <c r="F583" s="134"/>
    </row>
    <row r="584" spans="2:6">
      <c r="B584" s="148" t="s">
        <v>469</v>
      </c>
      <c r="C584" s="149"/>
      <c r="D584" s="159">
        <v>67200</v>
      </c>
      <c r="E584" s="160"/>
      <c r="F584" s="134"/>
    </row>
    <row r="585" spans="2:6">
      <c r="B585" s="145" t="s">
        <v>470</v>
      </c>
      <c r="C585" s="145"/>
      <c r="D585" s="146">
        <v>0</v>
      </c>
      <c r="E585" s="160"/>
      <c r="F585" s="134"/>
    </row>
    <row r="586" spans="2:6">
      <c r="B586" s="145" t="s">
        <v>471</v>
      </c>
      <c r="C586" s="145"/>
      <c r="D586" s="159">
        <v>19999.91</v>
      </c>
      <c r="E586" s="160"/>
      <c r="F586" s="134"/>
    </row>
    <row r="587" spans="2:6">
      <c r="B587" s="145" t="s">
        <v>472</v>
      </c>
      <c r="C587" s="145"/>
      <c r="D587" s="146">
        <v>0</v>
      </c>
      <c r="E587" s="160"/>
      <c r="F587" s="134"/>
    </row>
    <row r="588" spans="2:6">
      <c r="B588" s="145" t="s">
        <v>473</v>
      </c>
      <c r="C588" s="145"/>
      <c r="D588" s="146">
        <v>0</v>
      </c>
      <c r="E588" s="160"/>
      <c r="F588" s="134"/>
    </row>
    <row r="589" spans="2:6">
      <c r="B589" s="145" t="s">
        <v>474</v>
      </c>
      <c r="C589" s="145"/>
      <c r="D589" s="146">
        <v>0</v>
      </c>
      <c r="E589" s="160"/>
      <c r="F589" s="134"/>
    </row>
    <row r="590" spans="2:6">
      <c r="B590" s="145" t="s">
        <v>475</v>
      </c>
      <c r="C590" s="145"/>
      <c r="D590" s="159">
        <v>6363076.4299999997</v>
      </c>
      <c r="E590" s="160"/>
      <c r="F590" s="134"/>
    </row>
    <row r="591" spans="2:6">
      <c r="B591" s="145" t="s">
        <v>476</v>
      </c>
      <c r="C591" s="145"/>
      <c r="D591" s="146">
        <v>0</v>
      </c>
      <c r="E591" s="160"/>
      <c r="F591" s="134"/>
    </row>
    <row r="592" spans="2:6">
      <c r="B592" s="145" t="s">
        <v>477</v>
      </c>
      <c r="C592" s="145"/>
      <c r="D592" s="146">
        <v>0</v>
      </c>
      <c r="E592" s="160"/>
      <c r="F592" s="134"/>
    </row>
    <row r="593" spans="2:6">
      <c r="B593" s="145" t="s">
        <v>478</v>
      </c>
      <c r="C593" s="145"/>
      <c r="D593" s="146">
        <v>0</v>
      </c>
      <c r="E593" s="160"/>
      <c r="F593" s="161"/>
    </row>
    <row r="594" spans="2:6">
      <c r="B594" s="145" t="s">
        <v>479</v>
      </c>
      <c r="C594" s="145"/>
      <c r="D594" s="146">
        <v>0</v>
      </c>
      <c r="E594" s="160"/>
      <c r="F594" s="134"/>
    </row>
    <row r="595" spans="2:6">
      <c r="B595" s="145" t="s">
        <v>480</v>
      </c>
      <c r="C595" s="145"/>
      <c r="D595" s="146">
        <v>0</v>
      </c>
      <c r="E595" s="160"/>
      <c r="F595" s="134"/>
    </row>
    <row r="596" spans="2:6" ht="12.75" customHeight="1">
      <c r="B596" s="145" t="s">
        <v>481</v>
      </c>
      <c r="C596" s="145"/>
      <c r="D596" s="146">
        <v>0</v>
      </c>
      <c r="E596" s="160"/>
      <c r="F596" s="134"/>
    </row>
    <row r="597" spans="2:6">
      <c r="B597" s="162" t="s">
        <v>482</v>
      </c>
      <c r="C597" s="163"/>
      <c r="D597" s="164"/>
      <c r="E597" s="160"/>
      <c r="F597" s="165"/>
    </row>
    <row r="598" spans="2:6">
      <c r="B598" s="141"/>
      <c r="C598" s="141"/>
      <c r="F598" s="134"/>
    </row>
    <row r="599" spans="2:6">
      <c r="B599" s="158" t="s">
        <v>483</v>
      </c>
      <c r="C599" s="158"/>
      <c r="D599" s="143"/>
      <c r="E599" s="144">
        <f>SUM(D599:D606)</f>
        <v>7910155.4199999999</v>
      </c>
      <c r="F599" s="134"/>
    </row>
    <row r="600" spans="2:6">
      <c r="B600" s="145" t="s">
        <v>484</v>
      </c>
      <c r="C600" s="145"/>
      <c r="D600" s="159">
        <v>7910155.4199999999</v>
      </c>
      <c r="E600" s="160"/>
      <c r="F600" s="10"/>
    </row>
    <row r="601" spans="2:6">
      <c r="B601" s="145" t="s">
        <v>485</v>
      </c>
      <c r="C601" s="145"/>
      <c r="D601" s="146">
        <v>0</v>
      </c>
      <c r="E601" s="160"/>
      <c r="F601" s="154"/>
    </row>
    <row r="602" spans="2:6">
      <c r="B602" s="145" t="s">
        <v>486</v>
      </c>
      <c r="C602" s="145"/>
      <c r="D602" s="146">
        <v>0</v>
      </c>
      <c r="E602" s="160"/>
      <c r="F602" s="134"/>
    </row>
    <row r="603" spans="2:6">
      <c r="B603" s="145" t="s">
        <v>487</v>
      </c>
      <c r="C603" s="145"/>
      <c r="D603" s="146">
        <v>0</v>
      </c>
      <c r="E603" s="160"/>
      <c r="F603" s="134"/>
    </row>
    <row r="604" spans="2:6">
      <c r="B604" s="145" t="s">
        <v>488</v>
      </c>
      <c r="C604" s="145"/>
      <c r="D604" s="146">
        <v>0</v>
      </c>
      <c r="E604" s="160"/>
      <c r="F604" s="134"/>
    </row>
    <row r="605" spans="2:6">
      <c r="B605" s="145" t="s">
        <v>489</v>
      </c>
      <c r="C605" s="145"/>
      <c r="D605" s="146">
        <v>0</v>
      </c>
      <c r="E605" s="160"/>
      <c r="F605" s="134"/>
    </row>
    <row r="606" spans="2:6">
      <c r="B606" s="162" t="s">
        <v>490</v>
      </c>
      <c r="C606" s="163"/>
      <c r="D606" s="146">
        <v>0</v>
      </c>
      <c r="E606" s="160"/>
      <c r="F606" s="10"/>
    </row>
    <row r="607" spans="2:6">
      <c r="B607" s="141"/>
      <c r="C607" s="141"/>
      <c r="F607" s="10"/>
    </row>
    <row r="608" spans="2:6">
      <c r="B608" s="166" t="s">
        <v>491</v>
      </c>
      <c r="E608" s="156">
        <f>+E578-E580+E599</f>
        <v>104205541.88000001</v>
      </c>
      <c r="F608" s="134"/>
    </row>
    <row r="609" spans="2:6">
      <c r="F609" s="167"/>
    </row>
    <row r="610" spans="2:6">
      <c r="F610" s="10"/>
    </row>
    <row r="611" spans="2:6">
      <c r="F611" s="10"/>
    </row>
    <row r="612" spans="2:6">
      <c r="E612" s="168"/>
      <c r="F612" s="10"/>
    </row>
    <row r="613" spans="2:6">
      <c r="F613" s="134"/>
    </row>
    <row r="614" spans="2:6">
      <c r="B614" s="169" t="s">
        <v>492</v>
      </c>
      <c r="C614" s="169"/>
      <c r="D614" s="169"/>
      <c r="E614" s="169"/>
      <c r="F614" s="134"/>
    </row>
    <row r="615" spans="2:6">
      <c r="B615" s="170"/>
      <c r="C615" s="170"/>
      <c r="D615" s="170"/>
      <c r="E615" s="170"/>
      <c r="F615" s="134"/>
    </row>
    <row r="616" spans="2:6">
      <c r="B616" s="170"/>
      <c r="C616" s="170"/>
      <c r="D616" s="170"/>
      <c r="E616" s="170"/>
      <c r="F616" s="134"/>
    </row>
    <row r="617" spans="2:6" ht="21" customHeight="1">
      <c r="B617" s="62" t="s">
        <v>493</v>
      </c>
      <c r="C617" s="63" t="s">
        <v>50</v>
      </c>
      <c r="D617" s="93" t="s">
        <v>51</v>
      </c>
      <c r="E617" s="93" t="s">
        <v>52</v>
      </c>
      <c r="F617" s="134"/>
    </row>
    <row r="618" spans="2:6">
      <c r="B618" s="23" t="s">
        <v>494</v>
      </c>
      <c r="C618" s="171">
        <v>0</v>
      </c>
      <c r="D618" s="172"/>
      <c r="E618" s="172"/>
      <c r="F618" s="134"/>
    </row>
    <row r="619" spans="2:6">
      <c r="B619" s="25"/>
      <c r="C619" s="173">
        <v>0</v>
      </c>
      <c r="D619" s="40"/>
      <c r="E619" s="40"/>
      <c r="F619" s="134"/>
    </row>
    <row r="620" spans="2:6">
      <c r="B620" s="29"/>
      <c r="C620" s="174">
        <v>0</v>
      </c>
      <c r="D620" s="175">
        <v>0</v>
      </c>
      <c r="E620" s="175">
        <v>0</v>
      </c>
      <c r="F620" s="134"/>
    </row>
    <row r="621" spans="2:6" ht="21" customHeight="1">
      <c r="C621" s="22">
        <f t="shared" ref="C621" si="7">SUM(C619:C620)</f>
        <v>0</v>
      </c>
      <c r="D621" s="22">
        <f t="shared" ref="D621:E621" si="8">SUM(D619:D620)</f>
        <v>0</v>
      </c>
      <c r="E621" s="22">
        <f t="shared" si="8"/>
        <v>0</v>
      </c>
      <c r="F621" s="134"/>
    </row>
    <row r="622" spans="2:6">
      <c r="F622" s="134"/>
    </row>
    <row r="623" spans="2:6">
      <c r="F623" s="10"/>
    </row>
    <row r="624" spans="2:6">
      <c r="F624" s="134"/>
    </row>
    <row r="625" spans="2:6">
      <c r="F625" s="134"/>
    </row>
    <row r="626" spans="2:6">
      <c r="B626" s="176" t="s">
        <v>495</v>
      </c>
      <c r="F626" s="10"/>
    </row>
    <row r="627" spans="2:6" ht="12" customHeight="1">
      <c r="F627" s="10"/>
    </row>
    <row r="628" spans="2:6">
      <c r="C628" s="127"/>
      <c r="D628" s="127"/>
      <c r="E628" s="127"/>
    </row>
    <row r="629" spans="2:6">
      <c r="C629" s="127"/>
      <c r="D629" s="127"/>
      <c r="E629" s="127"/>
    </row>
    <row r="630" spans="2:6">
      <c r="C630" s="127"/>
      <c r="D630" s="127"/>
      <c r="E630" s="127"/>
    </row>
    <row r="631" spans="2:6">
      <c r="F631" s="10"/>
    </row>
    <row r="632" spans="2:6">
      <c r="B632" s="177"/>
      <c r="C632" s="127"/>
      <c r="D632" s="177"/>
      <c r="E632" s="177"/>
      <c r="F632" s="178"/>
    </row>
    <row r="633" spans="2:6">
      <c r="B633" s="179" t="s">
        <v>496</v>
      </c>
      <c r="C633" s="127"/>
      <c r="D633" s="179" t="s">
        <v>497</v>
      </c>
      <c r="E633" s="179"/>
      <c r="F633" s="180"/>
    </row>
    <row r="634" spans="2:6">
      <c r="B634" s="179" t="s">
        <v>498</v>
      </c>
      <c r="C634" s="127"/>
      <c r="D634" s="179" t="s">
        <v>499</v>
      </c>
      <c r="E634" s="179"/>
      <c r="F634" s="181"/>
    </row>
    <row r="635" spans="2:6">
      <c r="B635" s="127"/>
      <c r="C635" s="127"/>
      <c r="D635" s="127"/>
      <c r="E635" s="127"/>
      <c r="F635" s="127"/>
    </row>
    <row r="636" spans="2:6">
      <c r="B636" s="127"/>
      <c r="C636" s="127"/>
      <c r="D636" s="127"/>
      <c r="E636" s="127"/>
      <c r="F636" s="127"/>
    </row>
    <row r="640" spans="2:6" ht="12.75" customHeight="1"/>
    <row r="643" ht="12.75" customHeight="1"/>
  </sheetData>
  <mergeCells count="65">
    <mergeCell ref="B604:C604"/>
    <mergeCell ref="B605:C605"/>
    <mergeCell ref="B606:C606"/>
    <mergeCell ref="B607:C607"/>
    <mergeCell ref="B614:E614"/>
    <mergeCell ref="B598:C598"/>
    <mergeCell ref="B599:C599"/>
    <mergeCell ref="B600:C600"/>
    <mergeCell ref="B601:C601"/>
    <mergeCell ref="B602:C602"/>
    <mergeCell ref="B603:C603"/>
    <mergeCell ref="B592:C592"/>
    <mergeCell ref="B593:C593"/>
    <mergeCell ref="B594:C594"/>
    <mergeCell ref="B595:C595"/>
    <mergeCell ref="B596:C596"/>
    <mergeCell ref="B597:C597"/>
    <mergeCell ref="B586:C586"/>
    <mergeCell ref="B587:C587"/>
    <mergeCell ref="B588:C588"/>
    <mergeCell ref="B589:C589"/>
    <mergeCell ref="B590:C590"/>
    <mergeCell ref="B591:C591"/>
    <mergeCell ref="B580:C580"/>
    <mergeCell ref="B581:C581"/>
    <mergeCell ref="B582:C582"/>
    <mergeCell ref="B583:C583"/>
    <mergeCell ref="B584:C584"/>
    <mergeCell ref="B585:C585"/>
    <mergeCell ref="B572:C572"/>
    <mergeCell ref="B575:E575"/>
    <mergeCell ref="B576:E576"/>
    <mergeCell ref="B577:E577"/>
    <mergeCell ref="B578:C578"/>
    <mergeCell ref="B579:C579"/>
    <mergeCell ref="B566:C566"/>
    <mergeCell ref="B567:C567"/>
    <mergeCell ref="B568:C568"/>
    <mergeCell ref="B569:C569"/>
    <mergeCell ref="B570:C570"/>
    <mergeCell ref="B571:C571"/>
    <mergeCell ref="B560:C560"/>
    <mergeCell ref="B561:C561"/>
    <mergeCell ref="B562:C562"/>
    <mergeCell ref="B563:C563"/>
    <mergeCell ref="B564:C564"/>
    <mergeCell ref="B565:C565"/>
    <mergeCell ref="B554:E554"/>
    <mergeCell ref="B555:E555"/>
    <mergeCell ref="B556:E556"/>
    <mergeCell ref="B557:C557"/>
    <mergeCell ref="B558:C558"/>
    <mergeCell ref="B559:C559"/>
    <mergeCell ref="D238:E238"/>
    <mergeCell ref="D245:E245"/>
    <mergeCell ref="D252:E252"/>
    <mergeCell ref="D308:E308"/>
    <mergeCell ref="D316:E316"/>
    <mergeCell ref="B552:E552"/>
    <mergeCell ref="A2:H2"/>
    <mergeCell ref="A3:H3"/>
    <mergeCell ref="A4:H4"/>
    <mergeCell ref="A9:H9"/>
    <mergeCell ref="D80:E80"/>
    <mergeCell ref="D231:E231"/>
  </mergeCells>
  <dataValidations count="4">
    <dataValidation allowBlank="1" showInputMessage="1" showErrorMessage="1" prompt="Especificar origen de dicho recurso: Federal, Estatal, Municipal, Particulares." sqref="D227 D234 D241"/>
    <dataValidation allowBlank="1" showInputMessage="1" showErrorMessage="1" prompt="Características cualitativas significativas que les impacten financieramente." sqref="D180:E180 E227 E234 E241"/>
    <dataValidation allowBlank="1" showInputMessage="1" showErrorMessage="1" prompt="Corresponde al número de la cuenta de acuerdo al Plan de Cuentas emitido por el CONAC (DOF 22/11/2010)." sqref="B180"/>
    <dataValidation allowBlank="1" showInputMessage="1" showErrorMessage="1" prompt="Saldo final del periodo que corresponde la cuenta pública presentada (mensual:  enero, febrero, marzo, etc.; trimestral: 1er, 2do, 3ro. o 4to.)." sqref="C180 C227 C234 C241"/>
  </dataValidations>
  <pageMargins left="0.46" right="0.70866141732283472" top="0.38" bottom="0.74803149606299213" header="0.31496062992125984" footer="0.31496062992125984"/>
  <pageSetup scale="26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2017-07-17T02:30:32Z</dcterms:created>
  <dcterms:modified xsi:type="dcterms:W3CDTF">2017-07-17T02:32:56Z</dcterms:modified>
</cp:coreProperties>
</file>