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6\4    INFORMACIÓN CONTABLE\04  ECSF\"/>
    </mc:Choice>
  </mc:AlternateContent>
  <bookViews>
    <workbookView xWindow="0" yWindow="0" windowWidth="28800" windowHeight="1213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5" i="1"/>
  <c r="J45" i="1" s="1"/>
  <c r="I44" i="1"/>
  <c r="I42" i="1" s="1"/>
  <c r="I40" i="1"/>
  <c r="J40" i="1" s="1"/>
  <c r="I39" i="1"/>
  <c r="J39" i="1" s="1"/>
  <c r="I38" i="1"/>
  <c r="I36" i="1" s="1"/>
  <c r="I34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D24" i="1" s="1"/>
  <c r="D26" i="1"/>
  <c r="E26" i="1" s="1"/>
  <c r="I25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J17" i="1"/>
  <c r="I17" i="1"/>
  <c r="D17" i="1"/>
  <c r="D14" i="1" s="1"/>
  <c r="D12" i="1" s="1"/>
  <c r="I16" i="1"/>
  <c r="J16" i="1" s="1"/>
  <c r="E16" i="1"/>
  <c r="E14" i="1" l="1"/>
  <c r="J25" i="1"/>
  <c r="J14" i="1"/>
  <c r="J12" i="1" s="1"/>
  <c r="E24" i="1"/>
  <c r="I14" i="1"/>
  <c r="I12" i="1" s="1"/>
  <c r="E27" i="1"/>
  <c r="J38" i="1"/>
  <c r="J36" i="1" s="1"/>
  <c r="J44" i="1"/>
  <c r="J42" i="1" s="1"/>
  <c r="J52" i="1"/>
  <c r="J50" i="1" s="1"/>
  <c r="J34" i="1" l="1"/>
  <c r="E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<sst xmlns="http://schemas.openxmlformats.org/spreadsheetml/2006/main" count="66" uniqueCount="63">
  <si>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</si>
  <si>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Diciembre del 2016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</si>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</sst>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164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164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164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4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/Desktop/FREDY/4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6">
          <cell r="D16">
            <v>28602848.949999999</v>
          </cell>
          <cell r="E16">
            <v>61928854.829999998</v>
          </cell>
          <cell r="I16">
            <v>40245596.600000001</v>
          </cell>
          <cell r="J16">
            <v>4020232.94</v>
          </cell>
        </row>
        <row r="17">
          <cell r="D17">
            <v>18487803.27</v>
          </cell>
          <cell r="E17">
            <v>75370.86</v>
          </cell>
          <cell r="I17">
            <v>0</v>
          </cell>
        </row>
        <row r="18">
          <cell r="D18">
            <v>13493411.1</v>
          </cell>
          <cell r="E18">
            <v>50000.52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42098.22</v>
          </cell>
          <cell r="J23">
            <v>33098.22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218902498.56</v>
          </cell>
          <cell r="E31">
            <v>212539422.13</v>
          </cell>
          <cell r="I31">
            <v>0</v>
          </cell>
          <cell r="J31">
            <v>0</v>
          </cell>
        </row>
        <row r="32">
          <cell r="D32">
            <v>96314399.689999998</v>
          </cell>
          <cell r="E32">
            <v>93414544.909999996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-63875546.490000002</v>
          </cell>
          <cell r="E34">
            <v>-55999084.710000001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312183465.24000001</v>
          </cell>
          <cell r="J44">
            <v>343191615.42000002</v>
          </cell>
        </row>
        <row r="45">
          <cell r="I45">
            <v>6143321.2400000002</v>
          </cell>
          <cell r="J45">
            <v>6143321.2400000002</v>
          </cell>
        </row>
        <row r="46">
          <cell r="I46">
            <v>0</v>
          </cell>
          <cell r="J46">
            <v>0</v>
          </cell>
        </row>
        <row r="50">
          <cell r="I50">
            <v>-1159294.71</v>
          </cell>
          <cell r="J50">
            <v>-5070852.5999999996</v>
          </cell>
        </row>
        <row r="51">
          <cell r="I51">
            <v>-45529771.509999998</v>
          </cell>
          <cell r="J51">
            <v>-36308306.68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</row>
        <row r="59">
          <cell r="I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2"/>
  <sheetViews>
    <sheetView showGridLines="0" tabSelected="1" topLeftCell="B1" zoomScale="80" zoomScaleNormal="80" zoomScalePageLayoutView="80" workbookViewId="0">
      <selection activeCell="I44" sqref="I44:J4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41202467.659999996</v>
      </c>
      <c r="E12" s="36">
        <f>E14+E24</f>
        <v>41118774.20000001</v>
      </c>
      <c r="F12" s="33"/>
      <c r="G12" s="35" t="s">
        <v>9</v>
      </c>
      <c r="H12" s="35"/>
      <c r="I12" s="36">
        <f>I14+I25</f>
        <v>36234363.660000004</v>
      </c>
      <c r="J12" s="36">
        <f>J14+J25</f>
        <v>0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33326005.879999999</v>
      </c>
      <c r="E14" s="36">
        <f>SUM(E16:E22)</f>
        <v>31855842.990000002</v>
      </c>
      <c r="F14" s="33"/>
      <c r="G14" s="35" t="s">
        <v>11</v>
      </c>
      <c r="H14" s="35"/>
      <c r="I14" s="36">
        <f>SUM(I16:I23)</f>
        <v>36234363.660000004</v>
      </c>
      <c r="J14" s="36">
        <f>SUM(J16:J23)</f>
        <v>0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33326005.879999999</v>
      </c>
      <c r="E16" s="42">
        <f>IF(D16&gt;0,0,[1]ESF!D16-[1]ESF!E16)</f>
        <v>0</v>
      </c>
      <c r="F16" s="33"/>
      <c r="G16" s="41" t="s">
        <v>13</v>
      </c>
      <c r="H16" s="41"/>
      <c r="I16" s="42">
        <f>IF([1]ESF!I16&gt;[1]ESF!J16,[1]ESF!I16-[1]ESF!J16,0)</f>
        <v>36225363.660000004</v>
      </c>
      <c r="J16" s="42">
        <f>IF(I16&gt;0,0,[1]ESF!J16-[1]ESF!I16)</f>
        <v>0</v>
      </c>
      <c r="K16" s="29"/>
    </row>
    <row r="17" spans="1:13" x14ac:dyDescent="0.2">
      <c r="A17" s="34"/>
      <c r="B17" s="41" t="s">
        <v>14</v>
      </c>
      <c r="C17" s="41"/>
      <c r="D17" s="42">
        <f>IF([1]ESF!D17&lt;[1]ESF!E17,[1]ESF!E17-[1]ESF!D17,0)</f>
        <v>0</v>
      </c>
      <c r="E17" s="42">
        <v>18412432.41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3" x14ac:dyDescent="0.2">
      <c r="A18" s="34"/>
      <c r="B18" s="41" t="s">
        <v>16</v>
      </c>
      <c r="C18" s="41"/>
      <c r="D18" s="42">
        <f>IF([1]ESF!D18&lt;[1]ESF!E18,[1]ESF!E18-[1]ESF!D18,0)</f>
        <v>0</v>
      </c>
      <c r="E18" s="42">
        <v>13443410.58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3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3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3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  <c r="M21" s="44"/>
    </row>
    <row r="22" spans="1:13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3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9000</v>
      </c>
      <c r="J23" s="42">
        <f>IF(I23&gt;0,0,[1]ESF!J23-[1]ESF!I23)</f>
        <v>0</v>
      </c>
      <c r="K23" s="29"/>
    </row>
    <row r="24" spans="1:13" x14ac:dyDescent="0.2">
      <c r="A24" s="37"/>
      <c r="B24" s="35" t="s">
        <v>27</v>
      </c>
      <c r="C24" s="35"/>
      <c r="D24" s="36">
        <f>SUM(D26:D34)</f>
        <v>7876461.7800000012</v>
      </c>
      <c r="E24" s="36">
        <f>SUM(E26:E34)</f>
        <v>9262931.2100000083</v>
      </c>
      <c r="F24" s="33"/>
      <c r="G24" s="38"/>
      <c r="H24" s="38"/>
      <c r="I24" s="40"/>
      <c r="J24" s="40"/>
      <c r="K24" s="29"/>
    </row>
    <row r="25" spans="1:13" x14ac:dyDescent="0.2">
      <c r="A25" s="37"/>
      <c r="B25" s="38"/>
      <c r="C25" s="39"/>
      <c r="D25" s="40"/>
      <c r="E25" s="40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3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3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3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6363076.4300000072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3" x14ac:dyDescent="0.2">
      <c r="A29" s="34"/>
      <c r="B29" s="41" t="s">
        <v>34</v>
      </c>
      <c r="C29" s="41"/>
      <c r="D29" s="42">
        <f>IF([1]ESF!D32&lt;[1]ESF!E32,[1]ESF!E32-[1]ESF!D32,0)</f>
        <v>0</v>
      </c>
      <c r="E29" s="42">
        <f>IF(D29&gt;0,0,[1]ESF!D32-[1]ESF!E32)</f>
        <v>2899854.7800000012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3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3" ht="26.1" customHeight="1" x14ac:dyDescent="0.2">
      <c r="A31" s="34"/>
      <c r="B31" s="43" t="s">
        <v>38</v>
      </c>
      <c r="C31" s="43"/>
      <c r="D31" s="42">
        <f>IF([1]ESF!D34&lt;[1]ESF!E34,[1]ESF!E34-[1]ESF!D34,0)</f>
        <v>7876461.7800000012</v>
      </c>
      <c r="E31" s="42">
        <f>IF(D31&gt;0,0,[1]ESF!D34-[1]ESF!E34)</f>
        <v>0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3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6"/>
      <c r="J33" s="46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3911557.8899999997</v>
      </c>
      <c r="J34" s="36">
        <f>J36+J42+J50</f>
        <v>40229615.010000005</v>
      </c>
      <c r="K34" s="29"/>
    </row>
    <row r="35" spans="1:11" x14ac:dyDescent="0.2">
      <c r="A35" s="37"/>
      <c r="B35" s="38"/>
      <c r="C35" s="39"/>
      <c r="D35" s="46"/>
      <c r="E35" s="46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0</v>
      </c>
      <c r="J36" s="36">
        <f>SUM(J38:J40)</f>
        <v>31008150.180000007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0</v>
      </c>
      <c r="J38" s="42">
        <f>IF(I38&gt;0,0,[1]ESF!J44-[1]ESF!I44)</f>
        <v>31008150.180000007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3911557.8899999997</v>
      </c>
      <c r="J42" s="36">
        <f>SUM(J44:J48)</f>
        <v>9221464.8299999982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3911557.8899999997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f>IF(I45&gt;0,0,[1]ESF!J51-[1]ESF!I51)</f>
        <v>9221464.8299999982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39"/>
      <c r="J60" s="60"/>
    </row>
    <row r="61" spans="1:11" ht="14.1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39"/>
      <c r="J61" s="60"/>
    </row>
    <row r="62" spans="1:11" x14ac:dyDescent="0.2">
      <c r="A62" s="76"/>
      <c r="C62" s="15"/>
      <c r="D62" s="15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2017-07-17T02:22:28Z</dcterms:created>
  <dcterms:modified xsi:type="dcterms:W3CDTF">2017-07-17T02:23:17Z</dcterms:modified>
</cp:coreProperties>
</file>