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44525"/>
</workbook>
</file>

<file path=xl/calcChain.xml><?xml version="1.0" encoding="utf-8"?>
<calcChain xmlns="http://schemas.openxmlformats.org/spreadsheetml/2006/main">
  <c r="H36" i="1" l="1"/>
  <c r="H35" i="1"/>
  <c r="F34" i="1"/>
  <c r="H34" i="1" s="1"/>
  <c r="F33" i="1"/>
  <c r="H33" i="1" s="1"/>
  <c r="G32" i="1"/>
  <c r="E32" i="1"/>
  <c r="D32" i="1"/>
  <c r="H30" i="1"/>
  <c r="H29" i="1"/>
  <c r="G27" i="1"/>
  <c r="F27" i="1"/>
  <c r="E27" i="1"/>
  <c r="H23" i="1"/>
  <c r="H22" i="1"/>
  <c r="E21" i="1"/>
  <c r="E19" i="1" s="1"/>
  <c r="E20" i="1"/>
  <c r="H20" i="1" s="1"/>
  <c r="G19" i="1"/>
  <c r="F19" i="1"/>
  <c r="D19" i="1"/>
  <c r="H19" i="1" s="1"/>
  <c r="H17" i="1"/>
  <c r="H16" i="1"/>
  <c r="D15" i="1"/>
  <c r="D28" i="1" s="1"/>
  <c r="G14" i="1"/>
  <c r="G25" i="1" s="1"/>
  <c r="G38" i="1" s="1"/>
  <c r="F14" i="1"/>
  <c r="F25" i="1" s="1"/>
  <c r="E14" i="1"/>
  <c r="D14" i="1"/>
  <c r="D25" i="1" s="1"/>
  <c r="H12" i="1"/>
  <c r="D38" i="1" l="1"/>
  <c r="H25" i="1"/>
  <c r="J25" i="1" s="1"/>
  <c r="D27" i="1"/>
  <c r="H27" i="1" s="1"/>
  <c r="H28" i="1"/>
  <c r="E25" i="1"/>
  <c r="E38" i="1" s="1"/>
  <c r="H14" i="1"/>
  <c r="H21" i="1"/>
  <c r="F32" i="1"/>
  <c r="F38" i="1" s="1"/>
  <c r="H15" i="1"/>
  <c r="H38" i="1" l="1"/>
  <c r="J38" i="1" s="1"/>
  <c r="H32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<sst xmlns="http://schemas.openxmlformats.org/spreadsheetml/2006/main" count="39" uniqueCount="31">
  <si>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</si>
  <si>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Junio del 2015</t>
  </si>
  <si>
    <t>(pesos)</t>
  </si>
  <si>
    <t>Ente Público:</t>
  </si>
  <si>
    <t>UNIVERSIDAD POLITÉCNICA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</si>
  <si>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</si>
  <si>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</si>
  <si>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</si>
  <si>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</si>
  <si>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</si>
  <si>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</si>
  <si>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</si>
  <si>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</si>
  <si>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</si>
  <si>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</si>
  <si>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</si>
  <si>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</si>
  <si>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</si>
  <si>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</si>
  <si>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</si>
  <si>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</si>
  <si>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</si>
  <si>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</si>
  <si>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</si>
  <si>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</si>
  <si>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</si>
  <si>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</si>
  <si>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>Mtro. Hugo García Vargas</t>
  </si>
  <si>
    <t>Mtro. José de Jesús Romo Gutiérrez</t>
  </si>
  <si>
    <t>Rector de la Universidad Politécnica de Guanajuato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</si>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</sst>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167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/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4" fontId="2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eral/Desktop/trabajo%20vergel/FREDY/EDOS%20FIN%20RESPADO%20FIN/2015/06_Estados%20Financieros-ODES%20junio%202015/Estados%20Fros%20y%20Pptales%202015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HP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>
        <row r="44">
          <cell r="I44">
            <v>302218376.93000001</v>
          </cell>
          <cell r="J44">
            <v>282274560.33999997</v>
          </cell>
        </row>
        <row r="50">
          <cell r="I50">
            <v>-752911.76</v>
          </cell>
          <cell r="J50">
            <v>-1996983.21</v>
          </cell>
        </row>
        <row r="51">
          <cell r="I51">
            <v>-33660495.060000002</v>
          </cell>
          <cell r="J51">
            <v>-31196197.960000001</v>
          </cell>
        </row>
        <row r="61">
          <cell r="I61">
            <v>273948291.35000002</v>
          </cell>
          <cell r="J61">
            <v>255224700.40999997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topLeftCell="A28" zoomScaleNormal="100" workbookViewId="0">
      <selection activeCell="C55" sqref="C55"/>
    </sheetView>
  </sheetViews>
  <sheetFormatPr baseColWidth="10" defaultRowHeight="12" x14ac:dyDescent="0.2"/>
  <cols>
    <col min="1" max="1" width="3.7109375" style="49" customWidth="1"/>
    <col min="2" max="2" width="11.7109375" style="50" customWidth="1"/>
    <col min="3" max="3" width="57.42578125" style="50" customWidth="1"/>
    <col min="4" max="6" width="18.7109375" style="51" customWidth="1"/>
    <col min="7" max="7" width="15.85546875" style="51" customWidth="1"/>
    <col min="8" max="8" width="16.140625" style="51" customWidth="1"/>
    <col min="9" max="9" width="3.28515625" style="49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48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288417881.57999998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288417881.57999998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282274560.33999997</v>
      </c>
      <c r="E15" s="37">
        <v>0</v>
      </c>
      <c r="F15" s="37">
        <v>0</v>
      </c>
      <c r="G15" s="37">
        <v>0</v>
      </c>
      <c r="H15" s="33">
        <f t="shared" ref="H15:H23" si="0">SUM(D15:G15)</f>
        <v>282274560.33999997</v>
      </c>
      <c r="I15" s="27"/>
    </row>
    <row r="16" spans="1:10" x14ac:dyDescent="0.2">
      <c r="A16" s="20"/>
      <c r="B16" s="36" t="s">
        <v>15</v>
      </c>
      <c r="C16" s="36"/>
      <c r="D16" s="38">
        <v>6143321.2400000002</v>
      </c>
      <c r="E16" s="37">
        <v>0</v>
      </c>
      <c r="F16" s="37">
        <v>0</v>
      </c>
      <c r="G16" s="37">
        <v>0</v>
      </c>
      <c r="H16" s="33">
        <f t="shared" si="0"/>
        <v>6143321.2400000002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-33193181.170000002</v>
      </c>
      <c r="F19" s="35">
        <f>SUM(F20:F23)</f>
        <v>0</v>
      </c>
      <c r="G19" s="35">
        <f>SUM(G20:G23)</f>
        <v>0</v>
      </c>
      <c r="H19" s="35">
        <f t="shared" si="0"/>
        <v>-33193181.170000002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-1996983.21</v>
      </c>
      <c r="F20" s="37">
        <v>0</v>
      </c>
      <c r="G20" s="37">
        <v>0</v>
      </c>
      <c r="H20" s="33">
        <f t="shared" si="0"/>
        <v>-1996983.21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-31196197.960000001</v>
      </c>
      <c r="F21" s="37">
        <v>0</v>
      </c>
      <c r="G21" s="37">
        <v>0</v>
      </c>
      <c r="H21" s="33">
        <f t="shared" si="0"/>
        <v>-31196197.960000001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2.75" thickBot="1" x14ac:dyDescent="0.25">
      <c r="A25" s="28"/>
      <c r="B25" s="39" t="s">
        <v>22</v>
      </c>
      <c r="C25" s="39"/>
      <c r="D25" s="40">
        <f>D12+D14+D19</f>
        <v>288417881.57999998</v>
      </c>
      <c r="E25" s="40">
        <f>E12+E14+E19</f>
        <v>-33193181.170000002</v>
      </c>
      <c r="F25" s="40">
        <f>F12+F14+F19</f>
        <v>0</v>
      </c>
      <c r="G25" s="40">
        <f>G12+G14+G19</f>
        <v>0</v>
      </c>
      <c r="H25" s="40">
        <f>SUM(D25:G25)</f>
        <v>255224700.40999997</v>
      </c>
      <c r="I25" s="27"/>
      <c r="J25" s="41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19943816.590000033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19943816.590000033</v>
      </c>
      <c r="I27" s="27"/>
    </row>
    <row r="28" spans="1:10" x14ac:dyDescent="0.2">
      <c r="A28" s="20"/>
      <c r="B28" s="36" t="s">
        <v>24</v>
      </c>
      <c r="C28" s="36"/>
      <c r="D28" s="42">
        <f>+[1]ESF!I44-D15</f>
        <v>19943816.590000033</v>
      </c>
      <c r="E28" s="37">
        <v>0</v>
      </c>
      <c r="F28" s="37">
        <v>0</v>
      </c>
      <c r="G28" s="37">
        <v>0</v>
      </c>
      <c r="H28" s="33">
        <f>SUM(D28:G28)</f>
        <v>19943816.590000033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-3217208.8600000013</v>
      </c>
      <c r="G32" s="35">
        <f>SUM(G33:G36)</f>
        <v>0</v>
      </c>
      <c r="H32" s="35">
        <f>SUM(D32:G32)</f>
        <v>-3217208.8600000013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f>+[1]ESF!I50</f>
        <v>-752911.76</v>
      </c>
      <c r="G33" s="37">
        <v>0</v>
      </c>
      <c r="H33" s="33">
        <f>SUM(D33:G33)</f>
        <v>-752911.76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f>+[1]ESF!I51-[1]ESF!J51</f>
        <v>-2464297.1000000015</v>
      </c>
      <c r="G34" s="37">
        <v>0</v>
      </c>
      <c r="H34" s="33">
        <f>SUM(D34:G34)</f>
        <v>-2464297.1000000015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3"/>
      <c r="B38" s="44" t="s">
        <v>25</v>
      </c>
      <c r="C38" s="44"/>
      <c r="D38" s="45">
        <f>D25+D27+D32</f>
        <v>308361698.17000002</v>
      </c>
      <c r="E38" s="45">
        <f>E25+E27+E32</f>
        <v>-33193181.170000002</v>
      </c>
      <c r="F38" s="45">
        <f>F27+F32</f>
        <v>-3217208.8600000013</v>
      </c>
      <c r="G38" s="45">
        <f>G25+G27+G32</f>
        <v>0</v>
      </c>
      <c r="H38" s="45">
        <f>SUM(D38:G38)</f>
        <v>271951308.13999999</v>
      </c>
      <c r="I38" s="46"/>
      <c r="J38" s="41">
        <f>+H38-[1]ESF!I61</f>
        <v>-1996983.2100000381</v>
      </c>
    </row>
    <row r="39" spans="1:10" ht="6" customHeight="1" x14ac:dyDescent="0.2">
      <c r="A39" s="47"/>
      <c r="B39" s="47"/>
      <c r="C39" s="47"/>
      <c r="D39" s="47"/>
      <c r="E39" s="47"/>
      <c r="F39" s="47"/>
      <c r="G39" s="47"/>
      <c r="H39" s="47"/>
      <c r="I39" s="48"/>
    </row>
    <row r="40" spans="1:10" ht="6" customHeight="1" x14ac:dyDescent="0.2">
      <c r="D40" s="50"/>
      <c r="E40" s="50"/>
      <c r="I40" s="22"/>
    </row>
    <row r="41" spans="1:10" ht="15" customHeight="1" x14ac:dyDescent="0.2">
      <c r="A41" s="4"/>
      <c r="B41" s="52" t="s">
        <v>26</v>
      </c>
      <c r="C41" s="52"/>
      <c r="D41" s="52"/>
      <c r="E41" s="52"/>
      <c r="F41" s="52"/>
      <c r="G41" s="52"/>
      <c r="H41" s="52"/>
      <c r="I41" s="52"/>
    </row>
    <row r="42" spans="1:10" ht="9.75" customHeight="1" x14ac:dyDescent="0.2">
      <c r="A42" s="4"/>
      <c r="B42" s="25"/>
      <c r="C42" s="53"/>
      <c r="D42" s="54"/>
      <c r="E42" s="54"/>
      <c r="F42" s="4"/>
      <c r="G42" s="55"/>
      <c r="H42" s="53"/>
      <c r="I42" s="54"/>
    </row>
    <row r="43" spans="1:10" ht="50.1" customHeight="1" x14ac:dyDescent="0.2">
      <c r="A43" s="4"/>
      <c r="B43" s="25"/>
      <c r="C43" s="56"/>
      <c r="D43" s="56"/>
      <c r="E43" s="54"/>
      <c r="F43" s="4"/>
      <c r="G43" s="57"/>
      <c r="H43" s="57"/>
      <c r="I43" s="54"/>
    </row>
    <row r="44" spans="1:10" ht="14.1" customHeight="1" x14ac:dyDescent="0.2">
      <c r="A44" s="4"/>
      <c r="B44" s="58"/>
      <c r="C44" s="59" t="s">
        <v>27</v>
      </c>
      <c r="D44" s="59"/>
      <c r="E44" s="54"/>
      <c r="F44" s="54"/>
      <c r="G44" s="59" t="s">
        <v>28</v>
      </c>
      <c r="H44" s="59"/>
      <c r="I44" s="23"/>
    </row>
    <row r="45" spans="1:10" ht="14.1" customHeight="1" x14ac:dyDescent="0.2">
      <c r="A45" s="4"/>
      <c r="B45" s="60"/>
      <c r="C45" s="61" t="s">
        <v>29</v>
      </c>
      <c r="D45" s="61"/>
      <c r="E45" s="62"/>
      <c r="F45" s="62"/>
      <c r="G45" s="61" t="s">
        <v>30</v>
      </c>
      <c r="H45" s="61"/>
      <c r="I45" s="23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2017-07-24T00:04:17Z</dcterms:created>
  <dcterms:modified xsi:type="dcterms:W3CDTF">2017-07-24T00:04:42Z</dcterms:modified>
</cp:coreProperties>
</file>