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8" windowWidth="12240" windowHeight="9180" activeTab="4"/>
  </bookViews>
  <sheets>
    <sheet name="F1" sheetId="8" r:id="rId1"/>
    <sheet name="F2" sheetId="7" r:id="rId2"/>
    <sheet name="F3" sheetId="4" r:id="rId3"/>
    <sheet name="F4" sheetId="5" r:id="rId4"/>
    <sheet name="F5" sheetId="6" r:id="rId5"/>
  </sheets>
  <definedNames>
    <definedName name="_xlnm.Print_Area" localSheetId="1">'F2'!$A$1:$W$73</definedName>
    <definedName name="_xlnm.Print_Area" localSheetId="2">'F3'!$A$1:$K$136</definedName>
    <definedName name="_xlnm.Print_Titles" localSheetId="1">'F2'!$1:$14</definedName>
    <definedName name="_xlnm.Print_Titles" localSheetId="2">'F3'!$1:$23</definedName>
  </definedNames>
  <calcPr calcId="144525"/>
</workbook>
</file>

<file path=xl/calcChain.xml><?xml version="1.0" encoding="utf-8"?>
<calcChain xmlns="http://schemas.openxmlformats.org/spreadsheetml/2006/main">
  <c r="C72" i="4" l="1"/>
  <c r="N58" i="8" l="1"/>
  <c r="M47" i="8"/>
  <c r="Q45" i="8"/>
  <c r="P45" i="8"/>
  <c r="N44" i="8"/>
  <c r="M44" i="8"/>
  <c r="Q28" i="8"/>
  <c r="O28" i="8"/>
  <c r="N28" i="8"/>
  <c r="Q27" i="8"/>
  <c r="P27" i="8"/>
  <c r="O27" i="8"/>
  <c r="N27" i="8"/>
  <c r="N25" i="8"/>
  <c r="J27" i="8"/>
  <c r="R65" i="7" l="1"/>
  <c r="R66" i="7"/>
  <c r="R67" i="7"/>
  <c r="R64" i="7"/>
  <c r="Q65" i="7"/>
  <c r="Q66" i="7"/>
  <c r="Q67" i="7"/>
  <c r="Q64" i="7"/>
  <c r="O65" i="7"/>
  <c r="O66" i="7"/>
  <c r="O67" i="7"/>
  <c r="O64" i="7"/>
  <c r="R53" i="7"/>
  <c r="R54" i="7"/>
  <c r="R55" i="7"/>
  <c r="R56" i="7"/>
  <c r="R57" i="7"/>
  <c r="R51" i="7"/>
  <c r="Q53" i="7"/>
  <c r="Q54" i="7"/>
  <c r="Q55" i="7"/>
  <c r="Q56" i="7"/>
  <c r="Q57" i="7"/>
  <c r="Q51" i="7"/>
  <c r="O53" i="7"/>
  <c r="O54" i="7"/>
  <c r="O55" i="7"/>
  <c r="O56" i="7"/>
  <c r="O57" i="7"/>
  <c r="O51" i="7"/>
  <c r="R39" i="7"/>
  <c r="R41" i="7"/>
  <c r="R43" i="7"/>
  <c r="R45" i="7"/>
  <c r="R46" i="7"/>
  <c r="R47" i="7"/>
  <c r="R48" i="7"/>
  <c r="R49" i="7"/>
  <c r="Q39" i="7"/>
  <c r="Q41" i="7"/>
  <c r="Q43" i="7"/>
  <c r="Q45" i="7"/>
  <c r="Q46" i="7"/>
  <c r="Q47" i="7"/>
  <c r="Q48" i="7"/>
  <c r="Q49" i="7"/>
  <c r="O47" i="7"/>
  <c r="O41" i="7"/>
  <c r="O43" i="7"/>
  <c r="O45" i="7"/>
  <c r="O46" i="7"/>
  <c r="O48" i="7"/>
  <c r="O49" i="7"/>
  <c r="O39" i="7"/>
  <c r="R37" i="7"/>
  <c r="Q37" i="7"/>
  <c r="O37" i="7"/>
  <c r="R35" i="7"/>
  <c r="Q35" i="7"/>
  <c r="O35" i="7"/>
  <c r="R29" i="7"/>
  <c r="R31" i="7"/>
  <c r="Q29" i="7"/>
  <c r="Q31" i="7"/>
  <c r="O29" i="7"/>
  <c r="O31" i="7"/>
  <c r="R27" i="7"/>
  <c r="Q27" i="7"/>
  <c r="O27" i="7"/>
  <c r="Q22" i="7"/>
  <c r="Q23" i="7"/>
  <c r="Q24" i="7"/>
  <c r="Q25" i="7"/>
  <c r="Q21" i="7"/>
  <c r="O22" i="7"/>
  <c r="O23" i="7"/>
  <c r="O24" i="7"/>
  <c r="O25" i="7"/>
  <c r="O21" i="7"/>
  <c r="M19" i="7"/>
  <c r="M20" i="7"/>
  <c r="M21" i="7"/>
  <c r="R21" i="7" s="1"/>
  <c r="M22" i="7"/>
  <c r="R22" i="7" s="1"/>
  <c r="M23" i="7"/>
  <c r="R23" i="7" s="1"/>
  <c r="M24" i="7"/>
  <c r="R24" i="7" s="1"/>
  <c r="M25" i="7"/>
  <c r="R25" i="7" s="1"/>
  <c r="M18" i="7"/>
  <c r="M58" i="8" l="1"/>
  <c r="L58" i="8"/>
  <c r="K58" i="8"/>
  <c r="D58" i="8"/>
  <c r="E58" i="8" s="1"/>
  <c r="C58" i="8"/>
  <c r="O57" i="8"/>
  <c r="N57" i="8"/>
  <c r="I57" i="8"/>
  <c r="J57" i="8" s="1"/>
  <c r="H57" i="8"/>
  <c r="P56" i="8"/>
  <c r="N56" i="8"/>
  <c r="J56" i="8"/>
  <c r="P55" i="8"/>
  <c r="N55" i="8"/>
  <c r="J55" i="8"/>
  <c r="P54" i="8"/>
  <c r="N54" i="8"/>
  <c r="J54" i="8"/>
  <c r="P53" i="8"/>
  <c r="N53" i="8"/>
  <c r="J53" i="8"/>
  <c r="E53" i="8"/>
  <c r="O52" i="8"/>
  <c r="N52" i="8"/>
  <c r="I52" i="8"/>
  <c r="H52" i="8"/>
  <c r="J52" i="8" s="1"/>
  <c r="P51" i="8"/>
  <c r="N51" i="8"/>
  <c r="J51" i="8"/>
  <c r="P50" i="8"/>
  <c r="N50" i="8"/>
  <c r="J50" i="8"/>
  <c r="P49" i="8"/>
  <c r="N49" i="8"/>
  <c r="J49" i="8"/>
  <c r="P48" i="8"/>
  <c r="N48" i="8"/>
  <c r="J48" i="8"/>
  <c r="E48" i="8"/>
  <c r="N47" i="8"/>
  <c r="P46" i="8"/>
  <c r="N46" i="8"/>
  <c r="H46" i="8"/>
  <c r="J46" i="8" s="1"/>
  <c r="N45" i="8"/>
  <c r="I45" i="8"/>
  <c r="I47" i="8" s="1"/>
  <c r="H45" i="8"/>
  <c r="H47" i="8" s="1"/>
  <c r="E45" i="8"/>
  <c r="O44" i="8"/>
  <c r="I44" i="8"/>
  <c r="I58" i="8" s="1"/>
  <c r="P43" i="8"/>
  <c r="J43" i="8"/>
  <c r="H43" i="8"/>
  <c r="H44" i="8" s="1"/>
  <c r="E43" i="8"/>
  <c r="M28" i="8"/>
  <c r="L28" i="8"/>
  <c r="K28" i="8"/>
  <c r="D28" i="8"/>
  <c r="C28" i="8"/>
  <c r="I27" i="8"/>
  <c r="H27" i="8"/>
  <c r="H28" i="8" s="1"/>
  <c r="N26" i="8"/>
  <c r="J26" i="8"/>
  <c r="P25" i="8"/>
  <c r="J25" i="8"/>
  <c r="E25" i="8"/>
  <c r="Q46" i="8" l="1"/>
  <c r="E28" i="8"/>
  <c r="Q43" i="8"/>
  <c r="P52" i="8"/>
  <c r="H58" i="8"/>
  <c r="J58" i="8" s="1"/>
  <c r="J47" i="8"/>
  <c r="I28" i="8"/>
  <c r="J44" i="8"/>
  <c r="J45" i="8"/>
  <c r="O47" i="8"/>
  <c r="P47" i="8" s="1"/>
  <c r="Q47" i="8" s="1"/>
  <c r="P57" i="8"/>
  <c r="P44" i="8"/>
  <c r="Q44" i="8" s="1"/>
  <c r="P28" i="8" l="1"/>
  <c r="J28" i="8"/>
  <c r="O58" i="8"/>
  <c r="P58" i="8" s="1"/>
  <c r="Q58" i="8" s="1"/>
</calcChain>
</file>

<file path=xl/comments1.xml><?xml version="1.0" encoding="utf-8"?>
<comments xmlns="http://schemas.openxmlformats.org/spreadsheetml/2006/main">
  <authors>
    <author>jmartinez</author>
  </authors>
  <commentList>
    <comment ref="F24" authorId="0">
      <text>
        <r>
          <rPr>
            <b/>
            <sz val="8"/>
            <color indexed="81"/>
            <rFont val="Tahoma"/>
            <charset val="1"/>
          </rPr>
          <t>jmartinez:</t>
        </r>
        <r>
          <rPr>
            <sz val="8"/>
            <color indexed="81"/>
            <rFont val="Tahoma"/>
            <charset val="1"/>
          </rPr>
          <t xml:space="preserve">
Numero de clave según la meta del PIFI</t>
        </r>
      </text>
    </comment>
  </commentList>
</comments>
</file>

<file path=xl/comments2.xml><?xml version="1.0" encoding="utf-8"?>
<comments xmlns="http://schemas.openxmlformats.org/spreadsheetml/2006/main">
  <authors>
    <author>jmartinez</author>
  </authors>
  <commentList>
    <comment ref="A56" authorId="0">
      <text>
        <r>
          <rPr>
            <b/>
            <sz val="8"/>
            <color indexed="81"/>
            <rFont val="Tahoma"/>
            <family val="2"/>
          </rPr>
          <t>jmartinez:</t>
        </r>
        <r>
          <rPr>
            <sz val="8"/>
            <color indexed="81"/>
            <rFont val="Tahoma"/>
            <family val="2"/>
          </rPr>
          <t xml:space="preserve">
Según avance de F!</t>
        </r>
      </text>
    </comment>
  </commentList>
</comments>
</file>

<file path=xl/comments3.xml><?xml version="1.0" encoding="utf-8"?>
<comments xmlns="http://schemas.openxmlformats.org/spreadsheetml/2006/main">
  <authors>
    <author>jmartinez</author>
  </authors>
  <commentList>
    <comment ref="A26" authorId="0">
      <text>
        <r>
          <rPr>
            <b/>
            <sz val="8"/>
            <color indexed="81"/>
            <rFont val="Tahoma"/>
            <family val="2"/>
          </rPr>
          <t>jmartinez:</t>
        </r>
        <r>
          <rPr>
            <sz val="8"/>
            <color indexed="81"/>
            <rFont val="Tahoma"/>
            <family val="2"/>
          </rPr>
          <t xml:space="preserve">
Según lo declarado en el F2</t>
        </r>
      </text>
    </comment>
  </commentList>
</comments>
</file>

<file path=xl/sharedStrings.xml><?xml version="1.0" encoding="utf-8"?>
<sst xmlns="http://schemas.openxmlformats.org/spreadsheetml/2006/main" count="418" uniqueCount="249">
  <si>
    <t>Objetivo 1</t>
  </si>
  <si>
    <t>Objetivo 2</t>
  </si>
  <si>
    <t>Objetivo 3</t>
  </si>
  <si>
    <t>Monto Solicitado</t>
  </si>
  <si>
    <t>Monto Apoyado</t>
  </si>
  <si>
    <t>% del Monto Apoyado respecto del solicitado</t>
  </si>
  <si>
    <t>Nombre</t>
  </si>
  <si>
    <t>Objetivo Particular</t>
  </si>
  <si>
    <t>Clave Objetivo</t>
  </si>
  <si>
    <t>Clave</t>
  </si>
  <si>
    <t>Valor proyectado</t>
  </si>
  <si>
    <t>Valor ajustado</t>
  </si>
  <si>
    <t>Valor alcanzado</t>
  </si>
  <si>
    <t>% del Avance</t>
  </si>
  <si>
    <t>Monto Ejercido</t>
  </si>
  <si>
    <t>Ponderación Global de Avance</t>
  </si>
  <si>
    <t>Observaciones</t>
  </si>
  <si>
    <t>Institución</t>
  </si>
  <si>
    <t>Objetivo 4</t>
  </si>
  <si>
    <t>Subtotal OP 1</t>
  </si>
  <si>
    <t>% del Monto Ejercido</t>
  </si>
  <si>
    <t>Clave 3</t>
  </si>
  <si>
    <t>Clave 4</t>
  </si>
  <si>
    <t>Subtotal OP 2</t>
  </si>
  <si>
    <t>Subtotal OP 3</t>
  </si>
  <si>
    <t>Subtotal OP 4</t>
  </si>
  <si>
    <t>Clave 911</t>
  </si>
  <si>
    <t>Nombre de la Institución</t>
  </si>
  <si>
    <t>Tipo de Proyecto</t>
  </si>
  <si>
    <t>Nombre del Proyecto</t>
  </si>
  <si>
    <t>Informe Trimestral</t>
  </si>
  <si>
    <t>CUMPLIMIENTO DE METAS ACADÉMICAS APOYADAS DEL PROYECTO</t>
  </si>
  <si>
    <t>FORMATO 1: SEGUIMIENTO ACADÉMICO DE PROYECTOS PIFI</t>
  </si>
  <si>
    <t>Ejercicio Fiscal</t>
  </si>
  <si>
    <t>CUMPLIMIENTO DE METAS COMPROMISO</t>
  </si>
  <si>
    <t>Metas Compromiso</t>
  </si>
  <si>
    <t>Clave MC</t>
  </si>
  <si>
    <t>Competitividad Académica</t>
  </si>
  <si>
    <t>Eficiencia terminal</t>
  </si>
  <si>
    <t>Número</t>
  </si>
  <si>
    <t>Porcentaje</t>
  </si>
  <si>
    <t>Observaciones de la Institución</t>
  </si>
  <si>
    <t>Observaciones de la SEP</t>
  </si>
  <si>
    <t>Clave del proyecto:</t>
  </si>
  <si>
    <t>Nombre del Proyecto:</t>
  </si>
  <si>
    <t>1.- Valoración General del avance o cumplimiento del proyecto:</t>
  </si>
  <si>
    <t>Evalución de la autoevaluación:</t>
  </si>
  <si>
    <t>Tipo de contratación</t>
  </si>
  <si>
    <t>Profesores de Tiempo Completo</t>
  </si>
  <si>
    <t>Profesores de Medio Tiempo</t>
  </si>
  <si>
    <t>Profesores de Asignatura</t>
  </si>
  <si>
    <t>Comentarios institución</t>
  </si>
  <si>
    <t>Regular</t>
  </si>
  <si>
    <t>Buena</t>
  </si>
  <si>
    <t>Muy Buena</t>
  </si>
  <si>
    <t>Calificación</t>
  </si>
  <si>
    <t>Cuadro de selección</t>
  </si>
  <si>
    <t>Libro</t>
  </si>
  <si>
    <t>Ponencia</t>
  </si>
  <si>
    <t>Patente</t>
  </si>
  <si>
    <t>Artículo</t>
  </si>
  <si>
    <t>Nombre del libro</t>
  </si>
  <si>
    <t>Año de publicación</t>
  </si>
  <si>
    <t>Editorial</t>
  </si>
  <si>
    <t>Registro ISBN</t>
  </si>
  <si>
    <t>Nombre del artículo</t>
  </si>
  <si>
    <t>Nombre de la revista</t>
  </si>
  <si>
    <t>Nombre de la ponencia</t>
  </si>
  <si>
    <t>Año de exposición</t>
  </si>
  <si>
    <t>Nombre del evento donde se presentó la ponencia</t>
  </si>
  <si>
    <t>Registro de la aceptación de comité académico</t>
  </si>
  <si>
    <t>Nombre de la patente</t>
  </si>
  <si>
    <t>Año del registro de la patente</t>
  </si>
  <si>
    <t>Nombre de la registradora de la patente</t>
  </si>
  <si>
    <t>AUTOEVALUACIÓN DEL DESARROLLO DEL PROYECTO</t>
  </si>
  <si>
    <t>VALORACIÓN DEL PROYECTO POR PARTE DE LA SEP</t>
  </si>
  <si>
    <t>1.- Cumplimiento de las metas académicas del proyecto</t>
  </si>
  <si>
    <t>3.- Valoración de la Autoevaluación del proyecto</t>
  </si>
  <si>
    <t>4.- Conclusión sobre la valoración del proyecto</t>
  </si>
  <si>
    <t>5.- Evaluación del impacto académico del proyecto</t>
  </si>
  <si>
    <t>Alumnos de Licenciatura</t>
  </si>
  <si>
    <t>Alumnos de Posgrado</t>
  </si>
  <si>
    <t>Total</t>
  </si>
  <si>
    <t>2.- Problemas atendidos</t>
  </si>
  <si>
    <t>Capítulo de libro</t>
  </si>
  <si>
    <t>Nombre del capítulo</t>
  </si>
  <si>
    <t>3.- Fortalezas aseguradas</t>
  </si>
  <si>
    <t>4.- Programas educativos impactados</t>
  </si>
  <si>
    <t>5.- Impacto de la innovación educativa en la mejora de la calidad</t>
  </si>
  <si>
    <t>6.- Atención a las recomendaciones de organismos evaluadores y/o acreditadores (CIEES, COPAES, PNPC, otros)</t>
  </si>
  <si>
    <t>7.- Contribución a la mejora de los indicadores planteados en el Anexo II del PIFI</t>
  </si>
  <si>
    <t>8.- Número de estudiantes y profesores beneficiados</t>
  </si>
  <si>
    <t>9.- Impacto en la modernización de la infraestructura (servicios de apoyo académico)</t>
  </si>
  <si>
    <t>10.- Impacto en la consolidación de los CA y capacitación de los profesores</t>
  </si>
  <si>
    <t>11.- Impacto en la atención de los estudiantes</t>
  </si>
  <si>
    <t>12.- Producción científica</t>
  </si>
  <si>
    <t>13.- Otros aspectos</t>
  </si>
  <si>
    <t>Poco adecuada</t>
  </si>
  <si>
    <t>Evaluó:</t>
  </si>
  <si>
    <t>Evaluación de la autoevaluación:</t>
  </si>
  <si>
    <t xml:space="preserve">Tipo </t>
  </si>
  <si>
    <t>Proyecto</t>
  </si>
  <si>
    <t>Meta 1</t>
  </si>
  <si>
    <t>Meta 2</t>
  </si>
  <si>
    <t>Meta 3</t>
  </si>
  <si>
    <t>Meta 4</t>
  </si>
  <si>
    <t>Porcentaje de avance</t>
  </si>
  <si>
    <t>Cantidad</t>
  </si>
  <si>
    <t>% de avance ponderado de las metas del proyecto</t>
  </si>
  <si>
    <t>% de avance ponderado del cumplimiento de las metas compromiso del proyecto</t>
  </si>
  <si>
    <t>SEP</t>
  </si>
  <si>
    <t>Evaluación</t>
  </si>
  <si>
    <t>Autoevaluación de la Institución</t>
  </si>
  <si>
    <t>Valoración del desarrollo del proyecto por parte de la SEP</t>
  </si>
  <si>
    <t>Clave Proyecto (convenio)</t>
  </si>
  <si>
    <t>Nombre del Autor (es)</t>
  </si>
  <si>
    <t>ISBN</t>
  </si>
  <si>
    <t>Registro ISSN</t>
  </si>
  <si>
    <t>Nombre del Ponente</t>
  </si>
  <si>
    <t>FORMATO 3: SEGUIMIENTO DE PROYECTOS PIFI
(Para el cuarto informe trimestral)</t>
  </si>
  <si>
    <t>ANEXO II</t>
  </si>
  <si>
    <t xml:space="preserve"> </t>
  </si>
  <si>
    <t>COORDINACIÓN DE UNIVERSIDADES POLITÉCNICAS</t>
  </si>
  <si>
    <t>Ej. ProGES, ProFOE</t>
  </si>
  <si>
    <t>CUP</t>
  </si>
  <si>
    <t>2.- Cumplimiento de las Metas Compromiso del Proyecto (ProFOE o ProGES)</t>
  </si>
  <si>
    <t xml:space="preserve">FORMATO 5: SEGUIMIENTO DE PROYECTOS PIFI
</t>
  </si>
  <si>
    <t>ProFOE o ProGES</t>
  </si>
  <si>
    <t>Nombre la Institución</t>
  </si>
  <si>
    <t xml:space="preserve">FORMATO 4: SEGUIMIENTO DE PROYECTOS PIFI
</t>
  </si>
  <si>
    <t>Alumnos de PA</t>
  </si>
  <si>
    <t xml:space="preserve">Universidad </t>
  </si>
  <si>
    <t>Ejercicio fiscal:</t>
  </si>
  <si>
    <t>Trimestre:</t>
  </si>
  <si>
    <t>Clave Proyecto:</t>
  </si>
  <si>
    <t>Original</t>
  </si>
  <si>
    <t>Ajustado Anual</t>
  </si>
  <si>
    <t>Ajustado Trimestral</t>
  </si>
  <si>
    <t>Avance</t>
  </si>
  <si>
    <t>Porcentajes</t>
  </si>
  <si>
    <t>%</t>
  </si>
  <si>
    <t>Indicador</t>
  </si>
  <si>
    <t>Trimestral</t>
  </si>
  <si>
    <t>Anual</t>
  </si>
  <si>
    <t>Capacidad Académica</t>
  </si>
  <si>
    <t xml:space="preserve">Número y porcentaje de PTC de la Institución con: </t>
  </si>
  <si>
    <t>Cuerpos Académicos:</t>
  </si>
  <si>
    <t>Programas educativos de TSU, PA y licenciatura:</t>
  </si>
  <si>
    <t>Programas educativos de posgrado:</t>
  </si>
  <si>
    <t>M1</t>
  </si>
  <si>
    <t>M2</t>
  </si>
  <si>
    <t xml:space="preserve">Otras metas académicas definidas por la institución </t>
  </si>
  <si>
    <t xml:space="preserve">Firma del Titular de la Institución  </t>
  </si>
  <si>
    <t xml:space="preserve">Firma del Responsable Institucional </t>
  </si>
  <si>
    <t xml:space="preserve">Firma del Responsable del Proyecto </t>
  </si>
  <si>
    <t>11MSU0031O-01</t>
  </si>
  <si>
    <t>Universidad Politécnica de Guanajuato</t>
  </si>
  <si>
    <t>ProGES</t>
  </si>
  <si>
    <t>Innovación, calidad administrativa y fortalecimiento a la gestión</t>
  </si>
  <si>
    <t>OP/PIFI 2011-11MSU0031O-02-02</t>
  </si>
  <si>
    <t>Fortalecer el desarrollo humano del personal docente y administrativo, creando la responsabilidad ambiental</t>
  </si>
  <si>
    <t>2.4</t>
  </si>
  <si>
    <t>Respeto y ayuda al medio ambiente</t>
  </si>
  <si>
    <t>2.2</t>
  </si>
  <si>
    <t>Generar una cultura de preservación del medio ambiente</t>
  </si>
  <si>
    <t>ProFOE</t>
  </si>
  <si>
    <t>Mejorar la capacidad y competitividad de los PPEE</t>
  </si>
  <si>
    <t>OP/PIFI 2011-11MSU0031O-01-01</t>
  </si>
  <si>
    <t>Mejorar el nivel de habilitación de PTC y el nivel de consolidación de los CA</t>
  </si>
  <si>
    <t>1.3</t>
  </si>
  <si>
    <t>Establecer un programa de capacitación tecnica de acuerdo a las LIDT de cada uno de los CA que atienden los PPEE</t>
  </si>
  <si>
    <t>OP/PIFI 2011-11MSU0031O-01-02</t>
  </si>
  <si>
    <t xml:space="preserve">Incrementar la competitividad académica de los PE de licenciatura </t>
  </si>
  <si>
    <t>2.1</t>
  </si>
  <si>
    <t>Alcanzar el nivel 1 de los CIEES para 3 PPEE atendiendo las recomendaciones detectadas</t>
  </si>
  <si>
    <t>Impulsar la innovación educativa</t>
  </si>
  <si>
    <t>Licenciatura</t>
  </si>
  <si>
    <t>Maestria</t>
  </si>
  <si>
    <t>Doctorado</t>
  </si>
  <si>
    <t>Posgrado en el área disciplinar de su desempeño</t>
  </si>
  <si>
    <t>Doctorado en el área disciplinar de su  desempeño</t>
  </si>
  <si>
    <t>Con perfil deseable registrados en el PROMEP-SES</t>
  </si>
  <si>
    <t>Que serán miembros del Sistema Nacional de Investigadores (SNI) o del Sistema Nacional de Creadores (SNC)</t>
  </si>
  <si>
    <t>Que participarán en el programa de tutorías</t>
  </si>
  <si>
    <t>Profesores (PTC y PA) que reciben capacitación y/o actualización con al menos 40 horas por año.</t>
  </si>
  <si>
    <t/>
  </si>
  <si>
    <t xml:space="preserve">Estarán Consolidados ( CAC ).  </t>
  </si>
  <si>
    <t xml:space="preserve">Estarán en Consolidación (CAEC).  </t>
  </si>
  <si>
    <t xml:space="preserve">Estarán en Formación (CAEF).  </t>
  </si>
  <si>
    <t xml:space="preserve">Consolidar el modelo EBC </t>
  </si>
  <si>
    <t>Fomentar la rendición cuentas</t>
  </si>
  <si>
    <t>Fomentar la equidad de género</t>
  </si>
  <si>
    <t xml:space="preserve">Impulsar al calidad educativa </t>
  </si>
  <si>
    <t xml:space="preserve">Número  y % de PE que cuentan con estudios actualizados que justifiquen su pertinencia y factibilidad. </t>
  </si>
  <si>
    <t xml:space="preserve">Número  y % de PE evaluables que estarán en el Nivel 1 de los CIEES, como máximo nivel. </t>
  </si>
  <si>
    <t xml:space="preserve">Número y % PE evaluables, que estarán acreditados por organismos reconocidos por COPAES. </t>
  </si>
  <si>
    <t>Número y porcentaje de PE de buena calidad,  de la oferta educativa evaluable de este nivel.</t>
  </si>
  <si>
    <t xml:space="preserve">Número y porcentaje de matricula atendida en PE de licenciatura  de buena calidad del total asociada a los PE evaluables de este nivel. </t>
  </si>
  <si>
    <t>Número y porcentaje de PE/campus de licenciatura con estándar 1 del IDAP del CENEVAL</t>
  </si>
  <si>
    <t>Número y porcentaje de PE/campus de licenciatura con estándar 2 del IDAP del CENEVAL</t>
  </si>
  <si>
    <t xml:space="preserve">Número  y % de PE con currículo flexible, respecto al total de los PE de este nivel. </t>
  </si>
  <si>
    <t xml:space="preserve">Número  y % de PE que evaluables  estarán actualizados incorporando estudios de seguimiento de egresados. </t>
  </si>
  <si>
    <t xml:space="preserve">Número  y % de PE evaluables que estarán actualizados incorporando estudios de empleadores. </t>
  </si>
  <si>
    <t>Número  y porcentaje de matricula atendida en PE de posgrado de buena calidad, respecto al total de PE de este nivel.</t>
  </si>
  <si>
    <t xml:space="preserve">Número y % de PE que estarán actualizados. </t>
  </si>
  <si>
    <t xml:space="preserve">No. y % de PE que estarán evaluados por los CIEES, respecto al total de PE evaluables de este nivel. </t>
  </si>
  <si>
    <t>No. y % de PE que estarán reconocidos por el Programa Nacional de Posgrados de Calidad (PNPC).  PNPC = PFC + PNP</t>
  </si>
  <si>
    <t xml:space="preserve">No. y % de PE que estarán en el Programa de Fomento a la Calidad (PFC).  </t>
  </si>
  <si>
    <t xml:space="preserve">Número  y % de PE que estarán en el Padrón Nacional de Posgrados (PNP). </t>
  </si>
  <si>
    <t>MIA y MIPTM</t>
  </si>
  <si>
    <t>Tasa de egreso por cohorte para PE de licenciatura</t>
  </si>
  <si>
    <t>Tasa de titulación por cohorte para PE de licenciatura</t>
  </si>
  <si>
    <t>Tasa de graduación por cohorte para PE de posgrado</t>
  </si>
  <si>
    <t>ITM, IAG, LAG, IRO</t>
  </si>
  <si>
    <t>ITM, IAG, LAG, IRO, IEN</t>
  </si>
  <si>
    <t>P/PIFI 2011-11MSU0031O-01</t>
  </si>
  <si>
    <t>Nombre del Proyecto:  Mejorar la capacidad y competitividad de los PPEE</t>
  </si>
  <si>
    <t>PROFOE</t>
  </si>
  <si>
    <t>Capacitación, innovación y prevensión</t>
  </si>
  <si>
    <t>Los 5 programas educativos y las 2 maestrias</t>
  </si>
  <si>
    <t>NA</t>
  </si>
  <si>
    <t>Se cuenta con la infraestructura adecuada según CIEES</t>
  </si>
  <si>
    <t>Se obtuvo un 7.95 de satisfacción de los estudiantes superando la meta de 7.50</t>
  </si>
  <si>
    <t>PROGES</t>
  </si>
  <si>
    <t>TODOS</t>
  </si>
  <si>
    <t>En proc</t>
  </si>
  <si>
    <t>Porcentaje ponderado del cumplimiento de las metas compromiso: 82%</t>
  </si>
  <si>
    <t>Se cumple en un 82% las metas compromisos</t>
  </si>
  <si>
    <t>Se obtienen resultados satisfactorios</t>
  </si>
  <si>
    <t>José Luis Martinez Mendoza</t>
  </si>
  <si>
    <t>Innovación, calidad administrativa y fortalecimiento de la gestión</t>
  </si>
  <si>
    <t>Mejorar la Capacidad y Competitividad de los PPEE</t>
  </si>
  <si>
    <t>94,726,00</t>
  </si>
  <si>
    <t>1,521,262,00</t>
  </si>
  <si>
    <t>En el proximo trismestre se tendrá un avance considerable</t>
  </si>
  <si>
    <t>Se tiene un avance considerable</t>
  </si>
  <si>
    <t xml:space="preserve">Valores alcanzados con el segundo trimestre </t>
  </si>
  <si>
    <t>Se supera el porcentaje de cumplimiento en este trimestre según lo programado se calcula que para el tercer  trimestre se tenga un avance significativo</t>
  </si>
  <si>
    <t>Se cacpacitó a los docentes, se atendieron recomendaciones de los CIEES y se impulso la innovacion educativa por medio de las TIC´s</t>
  </si>
  <si>
    <t>Se capacitó a los docentes y alumnos en el manejo de las TIC´s</t>
  </si>
  <si>
    <t>Se adquirió equipamiento y acervo bibliográfico</t>
  </si>
  <si>
    <t>Se logró un 60% global del avance</t>
  </si>
  <si>
    <t>Se sigue capacitando al personal univrsitario con  la visión de consolidar los cuerpos académicos</t>
  </si>
  <si>
    <t>Se especifica en el formato F2</t>
  </si>
  <si>
    <t>Se obtuvieron resultados satisfactorios porque se fortalece la capacidad y competitividad académica, asi como los procesos de gestión</t>
  </si>
  <si>
    <t>El segundo trimestre presenta resultados satisfactorios</t>
  </si>
  <si>
    <t>M en A. Alejandro Carretero Carretero</t>
  </si>
  <si>
    <t>Lic. José Luis Martinez Mendoza</t>
  </si>
  <si>
    <t>M en C. Daniel Jimenez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</si>
</sst>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.0%"/>
    <numFmt numFmtId="166" formatCode="[$$-2C0A]\ #,##0.00"/>
  </numFmts>
  <fonts count="2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Arial Narrow"/>
    </font>
    <font>
      <b/>
      <sz val="14"/>
      <color rgb="FF000000"/>
      <name val="Arial Narrow"/>
    </font>
    <font>
      <b/>
      <sz val="9"/>
      <color rgb="FF000000"/>
      <name val="Arial Narrow"/>
    </font>
    <font>
      <sz val="9"/>
      <color theme="1"/>
      <name val="Arial Narrow"/>
      <family val="2"/>
    </font>
    <font>
      <b/>
      <sz val="9"/>
      <color rgb="FF000000"/>
      <name val="Arial Narrow"/>
      <family val="2"/>
    </font>
    <font>
      <sz val="10"/>
      <name val="Arial"/>
      <family val="2"/>
    </font>
    <font>
      <sz val="9"/>
      <color rgb="FF000000"/>
      <name val="Arial Narrow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6" fillId="0" borderId="0"/>
    <xf numFmtId="0" fontId="21" fillId="0" borderId="0"/>
  </cellStyleXfs>
  <cellXfs count="379">
    <xf numFmtId="0" fontId="0" fillId="0" borderId="0" xfId="0"/>
    <xf numFmtId="0" fontId="4" fillId="0" borderId="0" xfId="0" applyFont="1"/>
    <xf numFmtId="0" fontId="4" fillId="0" borderId="1" xfId="0" applyFont="1" applyBorder="1"/>
    <xf numFmtId="164" fontId="4" fillId="0" borderId="1" xfId="0" applyNumberFormat="1" applyFont="1" applyBorder="1"/>
    <xf numFmtId="9" fontId="4" fillId="0" borderId="1" xfId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9" fontId="4" fillId="0" borderId="2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164" fontId="5" fillId="2" borderId="4" xfId="0" applyNumberFormat="1" applyFont="1" applyFill="1" applyBorder="1"/>
    <xf numFmtId="9" fontId="5" fillId="2" borderId="4" xfId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/>
    <xf numFmtId="164" fontId="5" fillId="3" borderId="4" xfId="0" applyNumberFormat="1" applyFont="1" applyFill="1" applyBorder="1" applyAlignment="1">
      <alignment horizontal="center" vertical="center"/>
    </xf>
    <xf numFmtId="9" fontId="5" fillId="3" borderId="4" xfId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0" fillId="0" borderId="0" xfId="0" applyBorder="1" applyAlignment="1"/>
    <xf numFmtId="0" fontId="0" fillId="0" borderId="6" xfId="0" applyBorder="1" applyAlignment="1"/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3" fillId="4" borderId="1" xfId="0" applyFont="1" applyFill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0" fillId="0" borderId="1" xfId="0" applyFont="1" applyBorder="1" applyAlignment="1">
      <alignment horizontal="center"/>
    </xf>
    <xf numFmtId="0" fontId="11" fillId="0" borderId="0" xfId="0" applyFont="1"/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0" xfId="0" applyFont="1" applyAlignment="1">
      <alignment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6" fillId="0" borderId="0" xfId="2"/>
    <xf numFmtId="0" fontId="18" fillId="0" borderId="0" xfId="2" applyFont="1" applyAlignment="1">
      <alignment horizontal="left" vertical="center"/>
    </xf>
    <xf numFmtId="0" fontId="18" fillId="0" borderId="0" xfId="2" quotePrefix="1" applyFont="1" applyAlignment="1">
      <alignment horizontal="left" vertical="center"/>
    </xf>
    <xf numFmtId="0" fontId="18" fillId="0" borderId="0" xfId="2" applyFont="1" applyAlignment="1">
      <alignment horizontal="right" vertical="center"/>
    </xf>
    <xf numFmtId="0" fontId="18" fillId="0" borderId="0" xfId="2" quotePrefix="1" applyFont="1" applyAlignment="1">
      <alignment horizontal="right"/>
    </xf>
    <xf numFmtId="0" fontId="18" fillId="0" borderId="0" xfId="2" applyFont="1" applyAlignment="1">
      <alignment horizontal="center"/>
    </xf>
    <xf numFmtId="0" fontId="18" fillId="0" borderId="0" xfId="2" quotePrefix="1" applyFont="1" applyAlignment="1">
      <alignment horizontal="left"/>
    </xf>
    <xf numFmtId="0" fontId="18" fillId="0" borderId="0" xfId="2" applyFont="1"/>
    <xf numFmtId="0" fontId="18" fillId="0" borderId="0" xfId="2" applyFont="1" applyAlignment="1"/>
    <xf numFmtId="0" fontId="16" fillId="0" borderId="0" xfId="2" applyAlignment="1"/>
    <xf numFmtId="0" fontId="18" fillId="5" borderId="34" xfId="2" applyFont="1" applyFill="1" applyBorder="1" applyAlignment="1">
      <alignment horizontal="center" vertical="center" wrapText="1"/>
    </xf>
    <xf numFmtId="0" fontId="18" fillId="0" borderId="41" xfId="2" applyFont="1" applyBorder="1" applyAlignment="1">
      <alignment horizontal="center" vertical="center" wrapText="1"/>
    </xf>
    <xf numFmtId="0" fontId="16" fillId="0" borderId="41" xfId="2" applyBorder="1" applyAlignment="1">
      <alignment horizontal="center" vertical="center" wrapText="1"/>
    </xf>
    <xf numFmtId="0" fontId="16" fillId="0" borderId="41" xfId="2" applyBorder="1" applyAlignment="1">
      <alignment horizontal="center" vertical="center" wrapText="1"/>
    </xf>
    <xf numFmtId="0" fontId="16" fillId="0" borderId="45" xfId="2" applyBorder="1"/>
    <xf numFmtId="0" fontId="16" fillId="0" borderId="46" xfId="2" applyBorder="1"/>
    <xf numFmtId="0" fontId="18" fillId="0" borderId="47" xfId="2" applyFont="1" applyBorder="1" applyAlignment="1">
      <alignment horizontal="center" vertical="center" wrapText="1"/>
    </xf>
    <xf numFmtId="0" fontId="18" fillId="0" borderId="50" xfId="2" applyFont="1" applyBorder="1" applyAlignment="1">
      <alignment horizontal="center" vertical="center" wrapText="1"/>
    </xf>
    <xf numFmtId="0" fontId="16" fillId="0" borderId="50" xfId="2" applyBorder="1" applyAlignment="1">
      <alignment horizontal="center" vertical="center" wrapText="1"/>
    </xf>
    <xf numFmtId="0" fontId="16" fillId="0" borderId="53" xfId="2" applyBorder="1" applyAlignment="1">
      <alignment horizontal="center" vertical="center" wrapText="1"/>
    </xf>
    <xf numFmtId="0" fontId="16" fillId="0" borderId="46" xfId="2" applyBorder="1" applyAlignment="1">
      <alignment horizontal="center" vertical="center" wrapText="1"/>
    </xf>
    <xf numFmtId="0" fontId="16" fillId="0" borderId="47" xfId="2" applyBorder="1" applyAlignment="1">
      <alignment horizontal="center" vertical="center" wrapText="1"/>
    </xf>
    <xf numFmtId="0" fontId="18" fillId="0" borderId="45" xfId="2" applyFont="1" applyBorder="1" applyAlignment="1">
      <alignment horizontal="center" vertical="center" wrapText="1"/>
    </xf>
    <xf numFmtId="0" fontId="16" fillId="0" borderId="49" xfId="2" applyBorder="1" applyAlignment="1">
      <alignment horizontal="center" vertical="center" wrapText="1"/>
    </xf>
    <xf numFmtId="0" fontId="16" fillId="0" borderId="44" xfId="2" applyBorder="1" applyAlignment="1">
      <alignment horizontal="center" vertical="center" wrapText="1"/>
    </xf>
    <xf numFmtId="0" fontId="16" fillId="0" borderId="54" xfId="2" applyBorder="1" applyAlignment="1">
      <alignment horizontal="center" vertical="center" wrapText="1"/>
    </xf>
    <xf numFmtId="0" fontId="16" fillId="0" borderId="1" xfId="2" applyBorder="1" applyAlignment="1">
      <alignment vertical="center" wrapText="1"/>
    </xf>
    <xf numFmtId="0" fontId="16" fillId="0" borderId="1" xfId="2" applyBorder="1" applyAlignment="1">
      <alignment horizontal="center" vertical="center" wrapText="1"/>
    </xf>
    <xf numFmtId="0" fontId="5" fillId="2" borderId="11" xfId="2" applyFont="1" applyFill="1" applyBorder="1" applyAlignment="1"/>
    <xf numFmtId="0" fontId="5" fillId="2" borderId="20" xfId="2" applyFont="1" applyFill="1" applyBorder="1" applyAlignment="1"/>
    <xf numFmtId="0" fontId="5" fillId="2" borderId="12" xfId="2" applyFont="1" applyFill="1" applyBorder="1" applyAlignment="1"/>
    <xf numFmtId="0" fontId="18" fillId="0" borderId="0" xfId="2" applyFont="1" applyBorder="1" applyAlignment="1">
      <alignment horizontal="center" vertical="center" wrapText="1"/>
    </xf>
    <xf numFmtId="0" fontId="16" fillId="0" borderId="54" xfId="2" quotePrefix="1" applyBorder="1" applyAlignment="1">
      <alignment horizontal="center" vertical="center" wrapText="1"/>
    </xf>
    <xf numFmtId="0" fontId="16" fillId="0" borderId="45" xfId="2" applyBorder="1" applyAlignment="1">
      <alignment vertical="center" wrapText="1"/>
    </xf>
    <xf numFmtId="0" fontId="16" fillId="0" borderId="45" xfId="2" applyBorder="1" applyAlignment="1">
      <alignment horizontal="center" vertical="center" wrapText="1"/>
    </xf>
    <xf numFmtId="0" fontId="16" fillId="0" borderId="55" xfId="2" applyBorder="1" applyAlignment="1">
      <alignment vertical="center" wrapText="1"/>
    </xf>
    <xf numFmtId="0" fontId="16" fillId="0" borderId="0" xfId="2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6" fillId="0" borderId="1" xfId="2" quotePrefix="1" applyBorder="1" applyAlignment="1">
      <alignment horizontal="center" vertical="center" wrapText="1"/>
    </xf>
    <xf numFmtId="0" fontId="18" fillId="0" borderId="3" xfId="2" applyFont="1" applyBorder="1" applyAlignment="1">
      <alignment horizontal="center" vertical="center" wrapText="1"/>
    </xf>
    <xf numFmtId="0" fontId="16" fillId="0" borderId="3" xfId="2" applyBorder="1" applyAlignment="1">
      <alignment vertical="center" wrapText="1"/>
    </xf>
    <xf numFmtId="0" fontId="16" fillId="0" borderId="3" xfId="2" applyBorder="1" applyAlignment="1">
      <alignment horizontal="center" vertical="center" wrapText="1"/>
    </xf>
    <xf numFmtId="0" fontId="16" fillId="0" borderId="17" xfId="2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6" fillId="0" borderId="0" xfId="2" applyBorder="1"/>
    <xf numFmtId="0" fontId="0" fillId="0" borderId="0" xfId="0" applyBorder="1"/>
    <xf numFmtId="0" fontId="3" fillId="0" borderId="0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19" fillId="0" borderId="2" xfId="0" applyFont="1" applyBorder="1" applyAlignment="1">
      <alignment wrapText="1"/>
    </xf>
    <xf numFmtId="9" fontId="5" fillId="3" borderId="4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8" fillId="0" borderId="42" xfId="2" applyFont="1" applyBorder="1" applyAlignment="1">
      <alignment horizontal="left" vertical="center" wrapText="1"/>
    </xf>
    <xf numFmtId="0" fontId="18" fillId="0" borderId="13" xfId="2" applyFont="1" applyBorder="1" applyAlignment="1">
      <alignment vertical="center" wrapText="1"/>
    </xf>
    <xf numFmtId="0" fontId="18" fillId="0" borderId="50" xfId="2" applyFont="1" applyBorder="1" applyAlignment="1">
      <alignment horizontal="left" vertical="center" wrapText="1"/>
    </xf>
    <xf numFmtId="0" fontId="18" fillId="0" borderId="41" xfId="2" applyFont="1" applyBorder="1" applyAlignment="1">
      <alignment horizontal="left" vertical="center" wrapText="1"/>
    </xf>
    <xf numFmtId="0" fontId="18" fillId="0" borderId="3" xfId="2" applyFont="1" applyBorder="1" applyAlignment="1">
      <alignment horizontal="left" vertical="center" wrapText="1"/>
    </xf>
    <xf numFmtId="0" fontId="18" fillId="0" borderId="1" xfId="2" applyFont="1" applyBorder="1" applyAlignment="1">
      <alignment horizontal="left" vertical="center" wrapText="1"/>
    </xf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  <xf numFmtId="0" fontId="4" fillId="0" borderId="0" xfId="0" applyFont="1" applyBorder="1" applyAlignment="1"/>
    <xf numFmtId="0" fontId="18" fillId="0" borderId="47" xfId="2" applyFont="1" applyBorder="1" applyAlignment="1">
      <alignment horizontal="left" vertical="center" wrapText="1"/>
    </xf>
    <xf numFmtId="0" fontId="18" fillId="0" borderId="51" xfId="2" applyFont="1" applyBorder="1" applyAlignment="1">
      <alignment horizontal="left" vertical="center" wrapText="1"/>
    </xf>
    <xf numFmtId="0" fontId="18" fillId="0" borderId="14" xfId="2" applyFont="1" applyBorder="1" applyAlignment="1">
      <alignment vertical="center" wrapText="1"/>
    </xf>
    <xf numFmtId="0" fontId="18" fillId="0" borderId="45" xfId="2" applyFont="1" applyBorder="1" applyAlignment="1">
      <alignment vertical="center" wrapText="1"/>
    </xf>
    <xf numFmtId="0" fontId="20" fillId="0" borderId="14" xfId="2" applyFont="1" applyBorder="1" applyAlignment="1">
      <alignment vertical="center" wrapText="1"/>
    </xf>
    <xf numFmtId="0" fontId="20" fillId="0" borderId="15" xfId="2" applyFont="1" applyBorder="1" applyAlignment="1">
      <alignment vertical="center" wrapText="1"/>
    </xf>
    <xf numFmtId="0" fontId="20" fillId="0" borderId="47" xfId="2" applyFont="1" applyBorder="1" applyAlignment="1">
      <alignment horizontal="center" vertical="center" wrapText="1"/>
    </xf>
    <xf numFmtId="10" fontId="16" fillId="0" borderId="41" xfId="2" applyNumberFormat="1" applyBorder="1" applyAlignment="1">
      <alignment horizontal="center" vertical="center" wrapText="1"/>
    </xf>
    <xf numFmtId="9" fontId="16" fillId="0" borderId="41" xfId="2" applyNumberFormat="1" applyBorder="1" applyAlignment="1">
      <alignment horizontal="center" vertical="center" wrapText="1"/>
    </xf>
    <xf numFmtId="165" fontId="16" fillId="0" borderId="41" xfId="2" applyNumberFormat="1" applyBorder="1" applyAlignment="1">
      <alignment horizontal="center" vertical="center" wrapText="1"/>
    </xf>
    <xf numFmtId="9" fontId="16" fillId="0" borderId="1" xfId="2" applyNumberFormat="1" applyBorder="1" applyAlignment="1">
      <alignment vertical="center" wrapText="1"/>
    </xf>
    <xf numFmtId="9" fontId="16" fillId="0" borderId="45" xfId="2" applyNumberFormat="1" applyBorder="1" applyAlignment="1">
      <alignment horizontal="center" vertical="center" wrapText="1"/>
    </xf>
    <xf numFmtId="9" fontId="16" fillId="0" borderId="1" xfId="2" applyNumberFormat="1" applyBorder="1" applyAlignment="1">
      <alignment horizontal="center" vertical="center" wrapText="1"/>
    </xf>
    <xf numFmtId="0" fontId="20" fillId="0" borderId="0" xfId="2" applyFont="1"/>
    <xf numFmtId="0" fontId="20" fillId="0" borderId="0" xfId="2" applyFont="1" applyAlignment="1"/>
    <xf numFmtId="0" fontId="0" fillId="7" borderId="1" xfId="0" applyFill="1" applyBorder="1"/>
    <xf numFmtId="0" fontId="22" fillId="0" borderId="1" xfId="2" applyFont="1" applyBorder="1" applyAlignment="1">
      <alignment vertical="center" wrapText="1"/>
    </xf>
    <xf numFmtId="0" fontId="22" fillId="0" borderId="1" xfId="2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9" fontId="4" fillId="0" borderId="2" xfId="1" applyFont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9" fontId="5" fillId="2" borderId="4" xfId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9" fontId="5" fillId="2" borderId="5" xfId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8" fillId="0" borderId="0" xfId="2" quotePrefix="1" applyFont="1" applyBorder="1" applyAlignment="1">
      <alignment horizontal="center"/>
    </xf>
    <xf numFmtId="0" fontId="18" fillId="0" borderId="9" xfId="2" quotePrefix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9" fillId="0" borderId="56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9" fontId="4" fillId="0" borderId="57" xfId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6" fillId="0" borderId="62" xfId="2" applyBorder="1" applyAlignment="1">
      <alignment horizontal="center" vertical="center" wrapText="1"/>
    </xf>
    <xf numFmtId="0" fontId="16" fillId="0" borderId="64" xfId="2" applyBorder="1" applyAlignment="1">
      <alignment horizontal="center" vertical="center" wrapText="1"/>
    </xf>
    <xf numFmtId="0" fontId="16" fillId="0" borderId="1" xfId="2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9" fontId="16" fillId="0" borderId="44" xfId="2" applyNumberFormat="1" applyBorder="1" applyAlignment="1">
      <alignment horizontal="center" vertical="center" wrapText="1"/>
    </xf>
    <xf numFmtId="0" fontId="16" fillId="0" borderId="42" xfId="2" applyBorder="1" applyAlignment="1">
      <alignment horizontal="center" vertical="center" wrapText="1"/>
    </xf>
    <xf numFmtId="0" fontId="16" fillId="0" borderId="44" xfId="2" applyBorder="1" applyAlignment="1">
      <alignment horizontal="center" vertical="center" wrapText="1"/>
    </xf>
    <xf numFmtId="9" fontId="16" fillId="0" borderId="62" xfId="2" applyNumberFormat="1" applyBorder="1" applyAlignment="1">
      <alignment horizontal="center" vertical="center" wrapText="1"/>
    </xf>
    <xf numFmtId="0" fontId="16" fillId="0" borderId="63" xfId="2" applyBorder="1" applyAlignment="1">
      <alignment horizontal="center" vertical="center" wrapText="1"/>
    </xf>
    <xf numFmtId="9" fontId="16" fillId="0" borderId="1" xfId="2" applyNumberFormat="1" applyBorder="1" applyAlignment="1">
      <alignment horizontal="center" vertical="center" wrapText="1"/>
    </xf>
    <xf numFmtId="9" fontId="18" fillId="0" borderId="1" xfId="2" applyNumberFormat="1" applyFont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 wrapText="1"/>
    </xf>
    <xf numFmtId="0" fontId="18" fillId="0" borderId="15" xfId="2" applyFont="1" applyBorder="1" applyAlignment="1">
      <alignment horizontal="center" vertical="center" wrapText="1"/>
    </xf>
    <xf numFmtId="3" fontId="18" fillId="0" borderId="13" xfId="2" applyNumberFormat="1" applyFont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left"/>
    </xf>
    <xf numFmtId="0" fontId="5" fillId="2" borderId="20" xfId="2" applyFont="1" applyFill="1" applyBorder="1" applyAlignment="1">
      <alignment horizontal="left"/>
    </xf>
    <xf numFmtId="0" fontId="5" fillId="2" borderId="24" xfId="2" applyFont="1" applyFill="1" applyBorder="1" applyAlignment="1">
      <alignment horizontal="left"/>
    </xf>
    <xf numFmtId="0" fontId="5" fillId="2" borderId="12" xfId="2" applyFont="1" applyFill="1" applyBorder="1" applyAlignment="1">
      <alignment horizontal="left"/>
    </xf>
    <xf numFmtId="0" fontId="16" fillId="0" borderId="1" xfId="2" applyBorder="1" applyAlignment="1">
      <alignment horizontal="center"/>
    </xf>
    <xf numFmtId="9" fontId="20" fillId="0" borderId="13" xfId="2" applyNumberFormat="1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 wrapText="1"/>
    </xf>
    <xf numFmtId="9" fontId="20" fillId="0" borderId="15" xfId="2" applyNumberFormat="1" applyFont="1" applyBorder="1" applyAlignment="1">
      <alignment horizontal="center" vertical="center" wrapText="1"/>
    </xf>
    <xf numFmtId="9" fontId="20" fillId="0" borderId="1" xfId="2" applyNumberFormat="1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10" fontId="16" fillId="0" borderId="41" xfId="2" applyNumberFormat="1" applyBorder="1" applyAlignment="1">
      <alignment horizontal="center" vertical="center" wrapText="1"/>
    </xf>
    <xf numFmtId="165" fontId="18" fillId="0" borderId="13" xfId="2" applyNumberFormat="1" applyFont="1" applyBorder="1" applyAlignment="1">
      <alignment horizontal="center" vertical="center" wrapText="1"/>
    </xf>
    <xf numFmtId="165" fontId="18" fillId="0" borderId="15" xfId="2" applyNumberFormat="1" applyFont="1" applyBorder="1" applyAlignment="1">
      <alignment horizontal="center" vertical="center" wrapText="1"/>
    </xf>
    <xf numFmtId="10" fontId="20" fillId="0" borderId="43" xfId="2" applyNumberFormat="1" applyFont="1" applyBorder="1" applyAlignment="1">
      <alignment horizontal="center" vertical="center" wrapText="1"/>
    </xf>
    <xf numFmtId="10" fontId="20" fillId="0" borderId="44" xfId="2" applyNumberFormat="1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6" fillId="0" borderId="0" xfId="2"/>
    <xf numFmtId="0" fontId="18" fillId="0" borderId="0" xfId="2" applyFont="1" applyAlignment="1">
      <alignment horizontal="center" vertical="center"/>
    </xf>
    <xf numFmtId="0" fontId="20" fillId="5" borderId="11" xfId="2" quotePrefix="1" applyFont="1" applyFill="1" applyBorder="1" applyAlignment="1">
      <alignment horizontal="center" vertical="center" wrapText="1"/>
    </xf>
    <xf numFmtId="0" fontId="18" fillId="5" borderId="20" xfId="2" quotePrefix="1" applyFont="1" applyFill="1" applyBorder="1" applyAlignment="1">
      <alignment horizontal="center" vertical="center" wrapText="1"/>
    </xf>
    <xf numFmtId="0" fontId="18" fillId="5" borderId="12" xfId="2" quotePrefix="1" applyFont="1" applyFill="1" applyBorder="1" applyAlignment="1">
      <alignment horizontal="center" vertical="center" wrapText="1"/>
    </xf>
    <xf numFmtId="0" fontId="18" fillId="5" borderId="21" xfId="2" applyFont="1" applyFill="1" applyBorder="1" applyAlignment="1">
      <alignment horizontal="center" vertical="center" wrapText="1"/>
    </xf>
    <xf numFmtId="0" fontId="18" fillId="5" borderId="28" xfId="2" applyFont="1" applyFill="1" applyBorder="1" applyAlignment="1">
      <alignment horizontal="center" vertical="center" wrapText="1"/>
    </xf>
    <xf numFmtId="0" fontId="18" fillId="5" borderId="33" xfId="2" applyFont="1" applyFill="1" applyBorder="1" applyAlignment="1">
      <alignment horizontal="center" vertical="center" wrapText="1"/>
    </xf>
    <xf numFmtId="0" fontId="18" fillId="5" borderId="22" xfId="2" applyFont="1" applyFill="1" applyBorder="1" applyAlignment="1">
      <alignment horizontal="center" vertical="center" wrapText="1"/>
    </xf>
    <xf numFmtId="0" fontId="18" fillId="5" borderId="34" xfId="2" applyFont="1" applyFill="1" applyBorder="1" applyAlignment="1">
      <alignment horizontal="center" vertical="center" wrapText="1"/>
    </xf>
    <xf numFmtId="0" fontId="18" fillId="6" borderId="23" xfId="2" applyFont="1" applyFill="1" applyBorder="1" applyAlignment="1">
      <alignment horizontal="center" vertical="center" wrapText="1"/>
    </xf>
    <xf numFmtId="0" fontId="18" fillId="6" borderId="24" xfId="2" applyFont="1" applyFill="1" applyBorder="1" applyAlignment="1">
      <alignment horizontal="center" vertical="center" wrapText="1"/>
    </xf>
    <xf numFmtId="0" fontId="18" fillId="6" borderId="25" xfId="2" applyFont="1" applyFill="1" applyBorder="1" applyAlignment="1">
      <alignment horizontal="center" vertical="center" wrapText="1"/>
    </xf>
    <xf numFmtId="0" fontId="18" fillId="6" borderId="29" xfId="2" applyFont="1" applyFill="1" applyBorder="1" applyAlignment="1">
      <alignment horizontal="center" vertical="center" wrapText="1"/>
    </xf>
    <xf numFmtId="0" fontId="18" fillId="6" borderId="30" xfId="2" applyFont="1" applyFill="1" applyBorder="1" applyAlignment="1">
      <alignment horizontal="center" vertical="center" wrapText="1"/>
    </xf>
    <xf numFmtId="0" fontId="18" fillId="6" borderId="31" xfId="2" applyFont="1" applyFill="1" applyBorder="1" applyAlignment="1">
      <alignment horizontal="center" vertical="center" wrapText="1"/>
    </xf>
    <xf numFmtId="0" fontId="18" fillId="6" borderId="23" xfId="2" quotePrefix="1" applyFont="1" applyFill="1" applyBorder="1" applyAlignment="1">
      <alignment horizontal="center" vertical="center" wrapText="1"/>
    </xf>
    <xf numFmtId="0" fontId="18" fillId="5" borderId="11" xfId="2" applyFont="1" applyFill="1" applyBorder="1" applyAlignment="1">
      <alignment horizontal="center" vertical="center" wrapText="1"/>
    </xf>
    <xf numFmtId="0" fontId="18" fillId="5" borderId="20" xfId="2" applyFont="1" applyFill="1" applyBorder="1" applyAlignment="1">
      <alignment horizontal="center" vertical="center" wrapText="1"/>
    </xf>
    <xf numFmtId="0" fontId="18" fillId="5" borderId="12" xfId="2" applyFont="1" applyFill="1" applyBorder="1" applyAlignment="1">
      <alignment horizontal="center" vertical="center" wrapText="1"/>
    </xf>
    <xf numFmtId="0" fontId="18" fillId="0" borderId="58" xfId="2" applyFont="1" applyBorder="1" applyAlignment="1">
      <alignment horizontal="center" vertical="center" wrapText="1"/>
    </xf>
    <xf numFmtId="0" fontId="18" fillId="0" borderId="59" xfId="2" applyFont="1" applyBorder="1" applyAlignment="1">
      <alignment horizontal="center" vertical="center" wrapText="1"/>
    </xf>
    <xf numFmtId="165" fontId="18" fillId="0" borderId="58" xfId="2" applyNumberFormat="1" applyFont="1" applyBorder="1" applyAlignment="1">
      <alignment horizontal="center" vertical="center" wrapText="1"/>
    </xf>
    <xf numFmtId="165" fontId="18" fillId="0" borderId="59" xfId="2" applyNumberFormat="1" applyFont="1" applyBorder="1" applyAlignment="1">
      <alignment horizontal="center" vertical="center" wrapText="1"/>
    </xf>
    <xf numFmtId="0" fontId="16" fillId="0" borderId="43" xfId="2" applyBorder="1" applyAlignment="1">
      <alignment horizontal="center" vertical="center" wrapText="1"/>
    </xf>
    <xf numFmtId="0" fontId="18" fillId="5" borderId="26" xfId="2" applyFont="1" applyFill="1" applyBorder="1" applyAlignment="1">
      <alignment horizontal="center" vertical="center" wrapText="1"/>
    </xf>
    <xf numFmtId="0" fontId="18" fillId="5" borderId="27" xfId="2" quotePrefix="1" applyFont="1" applyFill="1" applyBorder="1" applyAlignment="1">
      <alignment horizontal="center" vertical="center" wrapText="1"/>
    </xf>
    <xf numFmtId="0" fontId="18" fillId="5" borderId="35" xfId="2" applyFont="1" applyFill="1" applyBorder="1" applyAlignment="1">
      <alignment horizontal="center" vertical="center" wrapText="1"/>
    </xf>
    <xf numFmtId="0" fontId="18" fillId="5" borderId="40" xfId="2" applyFont="1" applyFill="1" applyBorder="1" applyAlignment="1">
      <alignment horizontal="center" vertical="center" wrapText="1"/>
    </xf>
    <xf numFmtId="0" fontId="18" fillId="5" borderId="0" xfId="2" applyFont="1" applyFill="1" applyBorder="1" applyAlignment="1">
      <alignment horizontal="center" vertical="center" wrapText="1"/>
    </xf>
    <xf numFmtId="0" fontId="18" fillId="5" borderId="32" xfId="2" applyFont="1" applyFill="1" applyBorder="1" applyAlignment="1">
      <alignment horizontal="center" vertical="center" wrapText="1"/>
    </xf>
    <xf numFmtId="0" fontId="18" fillId="5" borderId="39" xfId="2" applyFont="1" applyFill="1" applyBorder="1" applyAlignment="1">
      <alignment horizontal="center" vertical="center" wrapText="1"/>
    </xf>
    <xf numFmtId="0" fontId="18" fillId="5" borderId="36" xfId="2" applyFont="1" applyFill="1" applyBorder="1" applyAlignment="1">
      <alignment horizontal="center" vertical="center" wrapText="1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18" fillId="5" borderId="29" xfId="2" applyFont="1" applyFill="1" applyBorder="1" applyAlignment="1">
      <alignment horizontal="center" vertical="center" wrapText="1"/>
    </xf>
    <xf numFmtId="0" fontId="18" fillId="5" borderId="31" xfId="2" applyFont="1" applyFill="1" applyBorder="1" applyAlignment="1">
      <alignment horizontal="center" vertical="center" wrapText="1"/>
    </xf>
    <xf numFmtId="0" fontId="16" fillId="0" borderId="41" xfId="2" applyBorder="1" applyAlignment="1">
      <alignment horizontal="center" vertical="center" wrapText="1"/>
    </xf>
    <xf numFmtId="0" fontId="18" fillId="0" borderId="60" xfId="2" applyFont="1" applyBorder="1" applyAlignment="1">
      <alignment horizontal="center" vertical="center" wrapText="1"/>
    </xf>
    <xf numFmtId="0" fontId="18" fillId="0" borderId="61" xfId="2" applyFont="1" applyBorder="1" applyAlignment="1">
      <alignment horizontal="center" vertical="center" wrapText="1"/>
    </xf>
    <xf numFmtId="165" fontId="18" fillId="0" borderId="60" xfId="2" applyNumberFormat="1" applyFont="1" applyBorder="1" applyAlignment="1">
      <alignment horizontal="center" vertical="center" wrapText="1"/>
    </xf>
    <xf numFmtId="165" fontId="18" fillId="0" borderId="61" xfId="2" applyNumberFormat="1" applyFont="1" applyBorder="1" applyAlignment="1">
      <alignment horizontal="center" vertical="center" wrapText="1"/>
    </xf>
    <xf numFmtId="0" fontId="16" fillId="0" borderId="49" xfId="2" applyBorder="1" applyAlignment="1">
      <alignment horizontal="center" vertical="center" wrapText="1"/>
    </xf>
    <xf numFmtId="0" fontId="16" fillId="0" borderId="52" xfId="2" applyBorder="1" applyAlignment="1">
      <alignment horizontal="center" vertical="center" wrapText="1"/>
    </xf>
    <xf numFmtId="0" fontId="16" fillId="0" borderId="50" xfId="2" applyBorder="1" applyAlignment="1">
      <alignment horizontal="center" vertical="center" wrapText="1"/>
    </xf>
    <xf numFmtId="0" fontId="20" fillId="0" borderId="51" xfId="2" applyFont="1" applyBorder="1" applyAlignment="1">
      <alignment horizontal="center" vertical="center" wrapText="1"/>
    </xf>
    <xf numFmtId="0" fontId="20" fillId="0" borderId="48" xfId="2" applyFont="1" applyBorder="1" applyAlignment="1">
      <alignment horizontal="center" vertical="center" wrapText="1"/>
    </xf>
    <xf numFmtId="0" fontId="20" fillId="0" borderId="49" xfId="2" applyFont="1" applyBorder="1" applyAlignment="1">
      <alignment horizontal="center" vertical="center" wrapText="1"/>
    </xf>
    <xf numFmtId="0" fontId="20" fillId="0" borderId="3" xfId="2" applyFont="1" applyBorder="1" applyAlignment="1">
      <alignment horizontal="center" vertical="center" wrapText="1"/>
    </xf>
    <xf numFmtId="9" fontId="20" fillId="0" borderId="50" xfId="2" applyNumberFormat="1" applyFont="1" applyBorder="1" applyAlignment="1">
      <alignment horizontal="center" vertical="center" wrapText="1"/>
    </xf>
    <xf numFmtId="0" fontId="20" fillId="0" borderId="50" xfId="2" applyFont="1" applyBorder="1" applyAlignment="1">
      <alignment horizontal="center" vertical="center" wrapText="1"/>
    </xf>
    <xf numFmtId="0" fontId="16" fillId="0" borderId="53" xfId="2" applyBorder="1" applyAlignment="1">
      <alignment horizontal="center" vertical="center" wrapText="1"/>
    </xf>
    <xf numFmtId="0" fontId="16" fillId="0" borderId="46" xfId="2" applyBorder="1" applyAlignment="1">
      <alignment horizontal="center" vertical="center" wrapText="1"/>
    </xf>
    <xf numFmtId="0" fontId="16" fillId="0" borderId="47" xfId="2" applyBorder="1" applyAlignment="1">
      <alignment horizontal="center" vertical="center" wrapText="1"/>
    </xf>
    <xf numFmtId="0" fontId="16" fillId="0" borderId="54" xfId="2" applyBorder="1" applyAlignment="1">
      <alignment horizontal="center" vertical="center" wrapText="1"/>
    </xf>
    <xf numFmtId="9" fontId="20" fillId="0" borderId="41" xfId="2" applyNumberFormat="1" applyFont="1" applyBorder="1" applyAlignment="1">
      <alignment horizontal="center" vertical="center" wrapText="1"/>
    </xf>
    <xf numFmtId="0" fontId="20" fillId="0" borderId="41" xfId="2" applyFont="1" applyBorder="1" applyAlignment="1">
      <alignment horizontal="center" vertical="center" wrapText="1"/>
    </xf>
    <xf numFmtId="0" fontId="20" fillId="0" borderId="42" xfId="2" applyFont="1" applyBorder="1" applyAlignment="1">
      <alignment horizontal="center" vertical="center" wrapText="1"/>
    </xf>
    <xf numFmtId="0" fontId="18" fillId="0" borderId="51" xfId="2" applyFont="1" applyBorder="1" applyAlignment="1">
      <alignment horizontal="center" vertical="center" wrapText="1"/>
    </xf>
    <xf numFmtId="0" fontId="18" fillId="0" borderId="48" xfId="2" applyFont="1" applyBorder="1" applyAlignment="1">
      <alignment horizontal="center" vertical="center" wrapText="1"/>
    </xf>
    <xf numFmtId="0" fontId="18" fillId="0" borderId="49" xfId="2" applyFont="1" applyBorder="1" applyAlignment="1">
      <alignment horizontal="center" vertical="center" wrapText="1"/>
    </xf>
    <xf numFmtId="0" fontId="5" fillId="2" borderId="30" xfId="2" applyFont="1" applyFill="1" applyBorder="1" applyAlignment="1">
      <alignment horizontal="left"/>
    </xf>
    <xf numFmtId="3" fontId="18" fillId="0" borderId="1" xfId="2" applyNumberFormat="1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18" fillId="0" borderId="3" xfId="2" applyFont="1" applyBorder="1" applyAlignment="1">
      <alignment horizontal="center" vertical="center" wrapText="1"/>
    </xf>
    <xf numFmtId="9" fontId="16" fillId="0" borderId="50" xfId="2" applyNumberFormat="1" applyBorder="1" applyAlignment="1">
      <alignment horizontal="center" vertical="center" wrapText="1"/>
    </xf>
    <xf numFmtId="0" fontId="16" fillId="0" borderId="45" xfId="2" applyBorder="1" applyAlignment="1">
      <alignment horizontal="center" vertical="center" wrapText="1"/>
    </xf>
    <xf numFmtId="0" fontId="16" fillId="0" borderId="51" xfId="2" applyBorder="1" applyAlignment="1">
      <alignment horizontal="center" vertical="center" wrapText="1"/>
    </xf>
    <xf numFmtId="0" fontId="18" fillId="0" borderId="9" xfId="2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5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1141942</xdr:colOff>
      <xdr:row>7</xdr:row>
      <xdr:rowOff>0</xdr:rowOff>
    </xdr:to>
    <xdr:pic>
      <xdr:nvPicPr>
        <xdr:cNvPr id="2" name="Picture 471" descr="SEP_Firma_RGB_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3860"/>
          <a:ext cx="1141942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171450</xdr:colOff>
      <xdr:row>9</xdr:row>
      <xdr:rowOff>152400</xdr:rowOff>
    </xdr:from>
    <xdr:to>
      <xdr:col>18</xdr:col>
      <xdr:colOff>542925</xdr:colOff>
      <xdr:row>14</xdr:row>
      <xdr:rowOff>190500</xdr:rowOff>
    </xdr:to>
    <xdr:pic>
      <xdr:nvPicPr>
        <xdr:cNvPr id="3" name="2 Imagen" descr="realimentacion AR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563850" y="1783080"/>
          <a:ext cx="125539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104775</xdr:colOff>
      <xdr:row>1</xdr:row>
      <xdr:rowOff>76200</xdr:rowOff>
    </xdr:from>
    <xdr:to>
      <xdr:col>18</xdr:col>
      <xdr:colOff>581025</xdr:colOff>
      <xdr:row>8</xdr:row>
      <xdr:rowOff>28575</xdr:rowOff>
    </xdr:to>
    <xdr:pic>
      <xdr:nvPicPr>
        <xdr:cNvPr id="4" name="Picture 1" descr="logou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497175" y="304800"/>
          <a:ext cx="1360170" cy="1179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62050" cy="781050"/>
    <xdr:pic>
      <xdr:nvPicPr>
        <xdr:cNvPr id="2" name="Logo" descr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62050" cy="781050"/>
        </a:xfrm>
        <a:prstGeom prst="rect">
          <a:avLst/>
        </a:prstGeom>
        <a:solidFill>
          <a:srgbClr val="FFFFFF"/>
        </a:solidFill>
      </xdr:spPr>
    </xdr:pic>
    <xdr:clientData/>
  </xdr:oneCellAnchor>
  <xdr:twoCellAnchor editAs="oneCell">
    <xdr:from>
      <xdr:col>19</xdr:col>
      <xdr:colOff>175803</xdr:colOff>
      <xdr:row>0</xdr:row>
      <xdr:rowOff>0</xdr:rowOff>
    </xdr:from>
    <xdr:to>
      <xdr:col>20</xdr:col>
      <xdr:colOff>997326</xdr:colOff>
      <xdr:row>4</xdr:row>
      <xdr:rowOff>100854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29303" y="0"/>
          <a:ext cx="1326347" cy="8152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1</xdr:col>
      <xdr:colOff>409575</xdr:colOff>
      <xdr:row>6</xdr:row>
      <xdr:rowOff>114300</xdr:rowOff>
    </xdr:to>
    <xdr:pic>
      <xdr:nvPicPr>
        <xdr:cNvPr id="3302" name="Picture 471" descr="SEP_Firma_RGB_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"/>
          <a:ext cx="14287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990600</xdr:colOff>
      <xdr:row>9</xdr:row>
      <xdr:rowOff>76200</xdr:rowOff>
    </xdr:from>
    <xdr:to>
      <xdr:col>8</xdr:col>
      <xdr:colOff>276225</xdr:colOff>
      <xdr:row>14</xdr:row>
      <xdr:rowOff>114300</xdr:rowOff>
    </xdr:to>
    <xdr:pic>
      <xdr:nvPicPr>
        <xdr:cNvPr id="3303" name="2 Imagen" descr="realimentacion AR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67675" y="1657350"/>
          <a:ext cx="13049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914400</xdr:colOff>
      <xdr:row>1</xdr:row>
      <xdr:rowOff>47625</xdr:rowOff>
    </xdr:from>
    <xdr:to>
      <xdr:col>8</xdr:col>
      <xdr:colOff>266700</xdr:colOff>
      <xdr:row>7</xdr:row>
      <xdr:rowOff>95250</xdr:rowOff>
    </xdr:to>
    <xdr:pic>
      <xdr:nvPicPr>
        <xdr:cNvPr id="3304" name="Picture 1" descr="logou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91475" y="276225"/>
          <a:ext cx="13716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409575</xdr:colOff>
      <xdr:row>7</xdr:row>
      <xdr:rowOff>142875</xdr:rowOff>
    </xdr:to>
    <xdr:pic>
      <xdr:nvPicPr>
        <xdr:cNvPr id="4231" name="Picture 471" descr="SEP_Firma_RGB_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0550"/>
          <a:ext cx="1247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266700</xdr:colOff>
      <xdr:row>4</xdr:row>
      <xdr:rowOff>77856</xdr:rowOff>
    </xdr:from>
    <xdr:to>
      <xdr:col>10</xdr:col>
      <xdr:colOff>347870</xdr:colOff>
      <xdr:row>9</xdr:row>
      <xdr:rowOff>93593</xdr:rowOff>
    </xdr:to>
    <xdr:pic>
      <xdr:nvPicPr>
        <xdr:cNvPr id="4232" name="2 Imagen" descr="realimentacion AR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4157" y="839856"/>
          <a:ext cx="917713" cy="860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242680</xdr:colOff>
      <xdr:row>0</xdr:row>
      <xdr:rowOff>33131</xdr:rowOff>
    </xdr:from>
    <xdr:to>
      <xdr:col>10</xdr:col>
      <xdr:colOff>364435</xdr:colOff>
      <xdr:row>4</xdr:row>
      <xdr:rowOff>15599</xdr:rowOff>
    </xdr:to>
    <xdr:pic>
      <xdr:nvPicPr>
        <xdr:cNvPr id="4233" name="Picture 1" descr="logou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50137" y="33131"/>
          <a:ext cx="958298" cy="744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1243965</xdr:colOff>
      <xdr:row>7</xdr:row>
      <xdr:rowOff>0</xdr:rowOff>
    </xdr:to>
    <xdr:pic>
      <xdr:nvPicPr>
        <xdr:cNvPr id="5219" name="Picture 471" descr="SEP_Firma_RGB_We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28625"/>
          <a:ext cx="1247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647700</xdr:colOff>
      <xdr:row>1</xdr:row>
      <xdr:rowOff>180975</xdr:rowOff>
    </xdr:from>
    <xdr:to>
      <xdr:col>29</xdr:col>
      <xdr:colOff>1181100</xdr:colOff>
      <xdr:row>7</xdr:row>
      <xdr:rowOff>28575</xdr:rowOff>
    </xdr:to>
    <xdr:pic>
      <xdr:nvPicPr>
        <xdr:cNvPr id="5220" name="2 Imagen" descr="realimentacion AR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859125" y="419100"/>
          <a:ext cx="13430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1019175</xdr:colOff>
      <xdr:row>1</xdr:row>
      <xdr:rowOff>38100</xdr:rowOff>
    </xdr:from>
    <xdr:to>
      <xdr:col>28</xdr:col>
      <xdr:colOff>47625</xdr:colOff>
      <xdr:row>7</xdr:row>
      <xdr:rowOff>95250</xdr:rowOff>
    </xdr:to>
    <xdr:pic>
      <xdr:nvPicPr>
        <xdr:cNvPr id="5221" name="Picture 1" descr="logoup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96975" y="276225"/>
          <a:ext cx="13620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topLeftCell="A43" zoomScale="80" zoomScaleNormal="80" workbookViewId="0">
      <selection activeCell="M66" sqref="M66:O66"/>
    </sheetView>
  </sheetViews>
  <sheetFormatPr baseColWidth="10" defaultColWidth="11" defaultRowHeight="13.8" x14ac:dyDescent="0.3"/>
  <cols>
    <col min="1" max="1" width="24.59765625" style="1" customWidth="1"/>
    <col min="2" max="2" width="18.59765625" style="1" customWidth="1"/>
    <col min="3" max="3" width="12.5" style="1" bestFit="1" customWidth="1"/>
    <col min="4" max="4" width="11.69921875" style="1" bestFit="1" customWidth="1"/>
    <col min="5" max="5" width="11" style="1" customWidth="1"/>
    <col min="6" max="6" width="7" style="1" customWidth="1"/>
    <col min="7" max="7" width="13.3984375" style="1" customWidth="1"/>
    <col min="8" max="8" width="12.5" style="1" bestFit="1" customWidth="1"/>
    <col min="9" max="9" width="11.69921875" style="1" bestFit="1" customWidth="1"/>
    <col min="10" max="10" width="13.19921875" style="1" bestFit="1" customWidth="1"/>
    <col min="11" max="11" width="9.5" style="1" customWidth="1"/>
    <col min="12" max="12" width="8.09765625" style="1" customWidth="1"/>
    <col min="13" max="13" width="8.59765625" style="1" customWidth="1"/>
    <col min="14" max="14" width="9.69921875" style="1" customWidth="1"/>
    <col min="15" max="15" width="11.19921875" style="1" bestFit="1" customWidth="1"/>
    <col min="16" max="16" width="9.3984375" style="1" bestFit="1" customWidth="1"/>
    <col min="17" max="17" width="9.8984375" style="1" customWidth="1"/>
    <col min="18" max="18" width="11.59765625" style="1" customWidth="1"/>
    <col min="19" max="19" width="8.69921875" style="1" customWidth="1"/>
    <col min="20" max="16384" width="11" style="1"/>
  </cols>
  <sheetData>
    <row r="1" spans="1:19" ht="18" x14ac:dyDescent="0.35">
      <c r="A1" s="228" t="s">
        <v>120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3" spans="1:19" x14ac:dyDescent="0.3">
      <c r="C3" s="229" t="s">
        <v>122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9" x14ac:dyDescent="0.3"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</row>
    <row r="6" spans="1:19" x14ac:dyDescent="0.3">
      <c r="B6" s="229" t="s">
        <v>32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</row>
    <row r="7" spans="1:19" x14ac:dyDescent="0.3"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</row>
    <row r="8" spans="1:19" x14ac:dyDescent="0.3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9" x14ac:dyDescent="0.3">
      <c r="B9" s="2" t="s">
        <v>17</v>
      </c>
    </row>
    <row r="10" spans="1:19" x14ac:dyDescent="0.3">
      <c r="B10" s="2" t="s">
        <v>26</v>
      </c>
      <c r="C10" s="6" t="s">
        <v>155</v>
      </c>
    </row>
    <row r="11" spans="1:19" x14ac:dyDescent="0.3">
      <c r="B11" s="2" t="s">
        <v>27</v>
      </c>
      <c r="C11" s="230" t="s">
        <v>156</v>
      </c>
      <c r="D11" s="231"/>
      <c r="E11" s="231"/>
      <c r="F11" s="231"/>
      <c r="G11" s="232"/>
    </row>
    <row r="12" spans="1:19" x14ac:dyDescent="0.3">
      <c r="C12" s="80"/>
      <c r="D12" s="80"/>
      <c r="E12" s="80"/>
      <c r="F12" s="80"/>
      <c r="G12" s="80"/>
    </row>
    <row r="13" spans="1:19" x14ac:dyDescent="0.3">
      <c r="B13" s="1" t="s">
        <v>33</v>
      </c>
      <c r="C13" s="79">
        <v>2011</v>
      </c>
      <c r="D13" s="80"/>
      <c r="E13" s="80"/>
      <c r="F13" s="80"/>
      <c r="G13" s="80"/>
    </row>
    <row r="14" spans="1:19" x14ac:dyDescent="0.3">
      <c r="C14" s="80"/>
      <c r="D14" s="80"/>
      <c r="E14" s="80"/>
      <c r="F14" s="80"/>
      <c r="G14" s="80"/>
    </row>
    <row r="15" spans="1:19" ht="27.6" x14ac:dyDescent="0.3">
      <c r="B15" s="1" t="s">
        <v>28</v>
      </c>
      <c r="C15" s="22" t="s">
        <v>123</v>
      </c>
    </row>
    <row r="16" spans="1:19" x14ac:dyDescent="0.3">
      <c r="C16" s="73" t="s">
        <v>157</v>
      </c>
    </row>
    <row r="17" spans="1:19" x14ac:dyDescent="0.3">
      <c r="C17" s="223"/>
      <c r="D17" s="223"/>
      <c r="E17" s="191"/>
      <c r="F17" s="191"/>
      <c r="G17" s="191"/>
    </row>
    <row r="19" spans="1:19" x14ac:dyDescent="0.3">
      <c r="B19" s="1" t="s">
        <v>29</v>
      </c>
      <c r="C19" s="220" t="s">
        <v>158</v>
      </c>
      <c r="D19" s="220"/>
      <c r="E19" s="220"/>
      <c r="F19" s="220"/>
      <c r="G19" s="220"/>
      <c r="H19" s="220"/>
      <c r="I19" s="220"/>
      <c r="L19" s="221" t="s">
        <v>30</v>
      </c>
      <c r="M19" s="221"/>
      <c r="N19" s="71">
        <v>2</v>
      </c>
    </row>
    <row r="21" spans="1:19" x14ac:dyDescent="0.3">
      <c r="B21" s="222" t="s">
        <v>31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</row>
    <row r="22" spans="1:19" ht="14.4" thickBot="1" x14ac:dyDescent="0.35"/>
    <row r="23" spans="1:19" ht="18" customHeight="1" thickBot="1" x14ac:dyDescent="0.35">
      <c r="R23" s="218" t="s">
        <v>16</v>
      </c>
      <c r="S23" s="219"/>
    </row>
    <row r="24" spans="1:19" s="74" customFormat="1" ht="78.75" customHeight="1" thickBot="1" x14ac:dyDescent="0.3">
      <c r="A24" s="19" t="s">
        <v>8</v>
      </c>
      <c r="B24" s="19" t="s">
        <v>7</v>
      </c>
      <c r="C24" s="19" t="s">
        <v>3</v>
      </c>
      <c r="D24" s="19" t="s">
        <v>4</v>
      </c>
      <c r="E24" s="19" t="s">
        <v>5</v>
      </c>
      <c r="F24" s="133" t="s">
        <v>9</v>
      </c>
      <c r="G24" s="133" t="s">
        <v>6</v>
      </c>
      <c r="H24" s="134" t="s">
        <v>3</v>
      </c>
      <c r="I24" s="134" t="s">
        <v>4</v>
      </c>
      <c r="J24" s="134" t="s">
        <v>5</v>
      </c>
      <c r="K24" s="134" t="s">
        <v>10</v>
      </c>
      <c r="L24" s="134" t="s">
        <v>11</v>
      </c>
      <c r="M24" s="134" t="s">
        <v>12</v>
      </c>
      <c r="N24" s="134" t="s">
        <v>13</v>
      </c>
      <c r="O24" s="134" t="s">
        <v>14</v>
      </c>
      <c r="P24" s="134" t="s">
        <v>20</v>
      </c>
      <c r="Q24" s="134" t="s">
        <v>15</v>
      </c>
      <c r="R24" s="134" t="s">
        <v>17</v>
      </c>
      <c r="S24" s="134" t="s">
        <v>124</v>
      </c>
    </row>
    <row r="25" spans="1:19" ht="28.95" customHeight="1" x14ac:dyDescent="0.3">
      <c r="A25" s="196" t="s">
        <v>159</v>
      </c>
      <c r="B25" s="224" t="s">
        <v>160</v>
      </c>
      <c r="C25" s="202">
        <v>300000</v>
      </c>
      <c r="D25" s="202">
        <v>94726</v>
      </c>
      <c r="E25" s="227">
        <f>+D25/C25</f>
        <v>0.31575333333333333</v>
      </c>
      <c r="F25" s="2" t="s">
        <v>161</v>
      </c>
      <c r="G25" s="135" t="s">
        <v>162</v>
      </c>
      <c r="H25" s="3">
        <v>100000</v>
      </c>
      <c r="I25" s="3">
        <v>50000</v>
      </c>
      <c r="J25" s="4">
        <f>+I25/H25</f>
        <v>0.5</v>
      </c>
      <c r="K25" s="79">
        <v>1</v>
      </c>
      <c r="L25" s="79">
        <v>1</v>
      </c>
      <c r="M25" s="79">
        <v>1</v>
      </c>
      <c r="N25" s="4">
        <f>+M25/L25</f>
        <v>1</v>
      </c>
      <c r="O25" s="5">
        <v>50000</v>
      </c>
      <c r="P25" s="4">
        <f>+O25/I25</f>
        <v>1</v>
      </c>
      <c r="Q25" s="4">
        <v>1</v>
      </c>
      <c r="R25" s="2"/>
      <c r="S25" s="2"/>
    </row>
    <row r="26" spans="1:19" ht="40.200000000000003" thickBot="1" x14ac:dyDescent="0.35">
      <c r="A26" s="196"/>
      <c r="B26" s="225"/>
      <c r="C26" s="202"/>
      <c r="D26" s="202"/>
      <c r="E26" s="204"/>
      <c r="F26" s="6" t="s">
        <v>163</v>
      </c>
      <c r="G26" s="136" t="s">
        <v>164</v>
      </c>
      <c r="H26" s="7">
        <v>200000</v>
      </c>
      <c r="I26" s="7">
        <v>44726</v>
      </c>
      <c r="J26" s="8">
        <f>+I26/H26</f>
        <v>0.22363</v>
      </c>
      <c r="K26" s="9">
        <v>1</v>
      </c>
      <c r="L26" s="9">
        <v>1</v>
      </c>
      <c r="M26" s="9">
        <v>0</v>
      </c>
      <c r="N26" s="4">
        <f>+M26/L26</f>
        <v>0</v>
      </c>
      <c r="O26" s="10">
        <v>0</v>
      </c>
      <c r="P26" s="8">
        <v>0</v>
      </c>
      <c r="Q26" s="8">
        <v>0</v>
      </c>
      <c r="R26" s="6"/>
      <c r="S26" s="6"/>
    </row>
    <row r="27" spans="1:19" ht="16.2" customHeight="1" thickBot="1" x14ac:dyDescent="0.35">
      <c r="A27" s="208"/>
      <c r="B27" s="226"/>
      <c r="C27" s="211"/>
      <c r="D27" s="211"/>
      <c r="E27" s="205"/>
      <c r="F27" s="214" t="s">
        <v>19</v>
      </c>
      <c r="G27" s="214"/>
      <c r="H27" s="12">
        <f>SUM(H25:H26)</f>
        <v>300000</v>
      </c>
      <c r="I27" s="12">
        <f>SUM(I25:I26)</f>
        <v>94726</v>
      </c>
      <c r="J27" s="13">
        <f>+I27/H27</f>
        <v>0.31575333333333333</v>
      </c>
      <c r="K27" s="77">
        <v>2</v>
      </c>
      <c r="L27" s="77">
        <v>2</v>
      </c>
      <c r="M27" s="77">
        <v>1</v>
      </c>
      <c r="N27" s="13">
        <f>M27/L27</f>
        <v>0.5</v>
      </c>
      <c r="O27" s="14">
        <f>SUM(O25:O25)</f>
        <v>50000</v>
      </c>
      <c r="P27" s="13">
        <f>+O27/I27</f>
        <v>0.52783818592572262</v>
      </c>
      <c r="Q27" s="13">
        <f>(P27+N27)/2</f>
        <v>0.51391909296286131</v>
      </c>
      <c r="R27" s="15"/>
      <c r="S27" s="15"/>
    </row>
    <row r="28" spans="1:19" ht="16.5" customHeight="1" thickBot="1" x14ac:dyDescent="0.35">
      <c r="C28" s="18">
        <f>SUM(C25:C27)</f>
        <v>300000</v>
      </c>
      <c r="D28" s="18">
        <f>SUM(D25:D27)</f>
        <v>94726</v>
      </c>
      <c r="E28" s="76">
        <f>+D28/C28</f>
        <v>0.31575333333333333</v>
      </c>
      <c r="H28" s="16">
        <f>SUM(H27)</f>
        <v>300000</v>
      </c>
      <c r="I28" s="16">
        <f>SUM(I27)</f>
        <v>94726</v>
      </c>
      <c r="J28" s="17">
        <f>+I28/H28</f>
        <v>0.31575333333333333</v>
      </c>
      <c r="K28" s="75">
        <f>SUM(K27)</f>
        <v>2</v>
      </c>
      <c r="L28" s="75">
        <f t="shared" ref="L28:M28" si="0">SUM(L27)</f>
        <v>2</v>
      </c>
      <c r="M28" s="75">
        <f t="shared" si="0"/>
        <v>1</v>
      </c>
      <c r="N28" s="137">
        <f>M28/L28</f>
        <v>0.5</v>
      </c>
      <c r="O28" s="16">
        <f>O27</f>
        <v>50000</v>
      </c>
      <c r="P28" s="17">
        <f>+O28/I28</f>
        <v>0.52783818592572262</v>
      </c>
      <c r="Q28" s="17">
        <f>(P28+N28)/2</f>
        <v>0.51391909296286131</v>
      </c>
    </row>
    <row r="33" spans="1:19" ht="27.6" x14ac:dyDescent="0.3">
      <c r="B33" s="1" t="s">
        <v>28</v>
      </c>
      <c r="C33" s="22" t="s">
        <v>123</v>
      </c>
    </row>
    <row r="34" spans="1:19" x14ac:dyDescent="0.3">
      <c r="C34" s="73" t="s">
        <v>165</v>
      </c>
    </row>
    <row r="35" spans="1:19" x14ac:dyDescent="0.3">
      <c r="C35" s="223"/>
      <c r="D35" s="223"/>
      <c r="E35" s="191"/>
      <c r="F35" s="191"/>
      <c r="G35" s="191"/>
    </row>
    <row r="37" spans="1:19" x14ac:dyDescent="0.3">
      <c r="B37" s="1" t="s">
        <v>29</v>
      </c>
      <c r="C37" s="221" t="s">
        <v>166</v>
      </c>
      <c r="D37" s="221"/>
      <c r="E37" s="221"/>
      <c r="F37" s="221"/>
      <c r="G37" s="221"/>
      <c r="H37" s="221"/>
      <c r="I37" s="221"/>
      <c r="L37" s="221" t="s">
        <v>30</v>
      </c>
      <c r="M37" s="221"/>
      <c r="N37" s="71">
        <v>2</v>
      </c>
    </row>
    <row r="39" spans="1:19" x14ac:dyDescent="0.3">
      <c r="B39" s="222" t="s">
        <v>31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</row>
    <row r="40" spans="1:19" ht="14.4" thickBot="1" x14ac:dyDescent="0.35"/>
    <row r="41" spans="1:19" ht="18" customHeight="1" thickBot="1" x14ac:dyDescent="0.35">
      <c r="R41" s="218" t="s">
        <v>16</v>
      </c>
      <c r="S41" s="219"/>
    </row>
    <row r="42" spans="1:19" s="74" customFormat="1" ht="78.75" customHeight="1" thickBot="1" x14ac:dyDescent="0.3">
      <c r="A42" s="19" t="s">
        <v>8</v>
      </c>
      <c r="B42" s="19" t="s">
        <v>7</v>
      </c>
      <c r="C42" s="19" t="s">
        <v>3</v>
      </c>
      <c r="D42" s="19" t="s">
        <v>4</v>
      </c>
      <c r="E42" s="19" t="s">
        <v>5</v>
      </c>
      <c r="F42" s="20" t="s">
        <v>9</v>
      </c>
      <c r="G42" s="20" t="s">
        <v>6</v>
      </c>
      <c r="H42" s="19" t="s">
        <v>3</v>
      </c>
      <c r="I42" s="19" t="s">
        <v>4</v>
      </c>
      <c r="J42" s="19" t="s">
        <v>5</v>
      </c>
      <c r="K42" s="19" t="s">
        <v>10</v>
      </c>
      <c r="L42" s="19" t="s">
        <v>11</v>
      </c>
      <c r="M42" s="19" t="s">
        <v>12</v>
      </c>
      <c r="N42" s="19" t="s">
        <v>13</v>
      </c>
      <c r="O42" s="19" t="s">
        <v>14</v>
      </c>
      <c r="P42" s="19" t="s">
        <v>20</v>
      </c>
      <c r="Q42" s="19" t="s">
        <v>15</v>
      </c>
      <c r="R42" s="19" t="s">
        <v>17</v>
      </c>
      <c r="S42" s="19" t="s">
        <v>124</v>
      </c>
    </row>
    <row r="43" spans="1:19" ht="107.25" customHeight="1" thickBot="1" x14ac:dyDescent="0.35">
      <c r="A43" s="196" t="s">
        <v>167</v>
      </c>
      <c r="B43" s="209" t="s">
        <v>168</v>
      </c>
      <c r="C43" s="202">
        <v>1120230</v>
      </c>
      <c r="D43" s="202">
        <v>315000</v>
      </c>
      <c r="E43" s="212">
        <f>+D43/C43</f>
        <v>0.2811922551618864</v>
      </c>
      <c r="F43" s="6" t="s">
        <v>169</v>
      </c>
      <c r="G43" s="170" t="s">
        <v>170</v>
      </c>
      <c r="H43" s="138">
        <f>228900+891330</f>
        <v>1120230</v>
      </c>
      <c r="I43" s="138">
        <v>315000</v>
      </c>
      <c r="J43" s="171">
        <f>+I43/H43</f>
        <v>0.2811922551618864</v>
      </c>
      <c r="K43" s="139">
        <v>63</v>
      </c>
      <c r="L43" s="139">
        <v>63</v>
      </c>
      <c r="M43" s="139">
        <v>50</v>
      </c>
      <c r="N43" s="171">
        <v>0.8</v>
      </c>
      <c r="O43" s="138">
        <v>184135.62</v>
      </c>
      <c r="P43" s="171">
        <f>+O43/I43</f>
        <v>0.58455752380952375</v>
      </c>
      <c r="Q43" s="171">
        <f>+(N43+P43)/2</f>
        <v>0.6922787619047619</v>
      </c>
      <c r="R43" s="131"/>
      <c r="S43" s="131"/>
    </row>
    <row r="44" spans="1:19" ht="16.2" customHeight="1" thickBot="1" x14ac:dyDescent="0.35">
      <c r="A44" s="208"/>
      <c r="B44" s="210"/>
      <c r="C44" s="211"/>
      <c r="D44" s="211"/>
      <c r="E44" s="213"/>
      <c r="F44" s="214" t="s">
        <v>19</v>
      </c>
      <c r="G44" s="214"/>
      <c r="H44" s="172">
        <f>SUM(H43:H43)</f>
        <v>1120230</v>
      </c>
      <c r="I44" s="172">
        <f>SUM(I43:I43)</f>
        <v>315000</v>
      </c>
      <c r="J44" s="173">
        <f t="shared" ref="J44" si="1">+I44/H44</f>
        <v>0.2811922551618864</v>
      </c>
      <c r="K44" s="174">
        <v>63</v>
      </c>
      <c r="L44" s="174">
        <v>63</v>
      </c>
      <c r="M44" s="174">
        <f>M43</f>
        <v>50</v>
      </c>
      <c r="N44" s="173">
        <f>N43</f>
        <v>0.8</v>
      </c>
      <c r="O44" s="172">
        <f>SUM(O43:O43)</f>
        <v>184135.62</v>
      </c>
      <c r="P44" s="173">
        <f t="shared" ref="P44" si="2">+O44/I44</f>
        <v>0.58455752380952375</v>
      </c>
      <c r="Q44" s="173">
        <f>+(N44+P44)/2</f>
        <v>0.6922787619047619</v>
      </c>
      <c r="R44" s="174"/>
      <c r="S44" s="174"/>
    </row>
    <row r="45" spans="1:19" ht="87" customHeight="1" x14ac:dyDescent="0.3">
      <c r="A45" s="194" t="s">
        <v>171</v>
      </c>
      <c r="B45" s="215" t="s">
        <v>172</v>
      </c>
      <c r="C45" s="200">
        <v>11856960</v>
      </c>
      <c r="D45" s="200">
        <v>1206262</v>
      </c>
      <c r="E45" s="203">
        <f>+D45/C45</f>
        <v>0.10173450867676032</v>
      </c>
      <c r="F45" s="11" t="s">
        <v>173</v>
      </c>
      <c r="G45" s="181" t="s">
        <v>174</v>
      </c>
      <c r="H45" s="129">
        <f>9481100+700000</f>
        <v>10181100</v>
      </c>
      <c r="I45" s="129">
        <f>756262+150000</f>
        <v>906262</v>
      </c>
      <c r="J45" s="130">
        <f>+I45/H45</f>
        <v>8.9014153676911137E-2</v>
      </c>
      <c r="K45" s="131">
        <v>3</v>
      </c>
      <c r="L45" s="131">
        <v>3</v>
      </c>
      <c r="M45" s="131">
        <v>3</v>
      </c>
      <c r="N45" s="130">
        <f t="shared" ref="N45:N57" si="3">+M45/L45</f>
        <v>1</v>
      </c>
      <c r="O45" s="132">
        <v>279702.95</v>
      </c>
      <c r="P45" s="130">
        <f>+O45/I45</f>
        <v>0.30863365119579106</v>
      </c>
      <c r="Q45" s="130">
        <f>+(N45+P45)/2</f>
        <v>0.6543168255978955</v>
      </c>
      <c r="R45" s="131"/>
      <c r="S45" s="131"/>
    </row>
    <row r="46" spans="1:19" ht="59.25" customHeight="1" thickBot="1" x14ac:dyDescent="0.35">
      <c r="A46" s="195"/>
      <c r="B46" s="216"/>
      <c r="C46" s="201"/>
      <c r="D46" s="201"/>
      <c r="E46" s="204"/>
      <c r="F46" s="2" t="s">
        <v>163</v>
      </c>
      <c r="G46" s="22" t="s">
        <v>175</v>
      </c>
      <c r="H46" s="129">
        <f>327188+1348672</f>
        <v>1675860</v>
      </c>
      <c r="I46" s="129">
        <v>300000</v>
      </c>
      <c r="J46" s="175">
        <f t="shared" ref="J46:J58" si="4">+I46/H46</f>
        <v>0.1790125666821811</v>
      </c>
      <c r="K46" s="176">
        <v>2</v>
      </c>
      <c r="L46" s="176">
        <v>2</v>
      </c>
      <c r="M46" s="176">
        <v>1.5</v>
      </c>
      <c r="N46" s="175">
        <f t="shared" si="3"/>
        <v>0.75</v>
      </c>
      <c r="O46" s="129">
        <v>132064.51999999999</v>
      </c>
      <c r="P46" s="175">
        <f t="shared" ref="P46:P57" si="5">+O46/I46</f>
        <v>0.44021506666666665</v>
      </c>
      <c r="Q46" s="130">
        <f>+(N46+P46)/2</f>
        <v>0.59510753333333333</v>
      </c>
      <c r="R46" s="176"/>
      <c r="S46" s="176"/>
    </row>
    <row r="47" spans="1:19" ht="18" customHeight="1" thickBot="1" x14ac:dyDescent="0.35">
      <c r="A47" s="196"/>
      <c r="B47" s="217"/>
      <c r="C47" s="202"/>
      <c r="D47" s="202"/>
      <c r="E47" s="205"/>
      <c r="F47" s="206" t="s">
        <v>23</v>
      </c>
      <c r="G47" s="207"/>
      <c r="H47" s="172">
        <f>SUM(H45:H46)</f>
        <v>11856960</v>
      </c>
      <c r="I47" s="172">
        <f>SUM(I45:I46)</f>
        <v>1206262</v>
      </c>
      <c r="J47" s="173">
        <f t="shared" si="4"/>
        <v>0.10173450867676032</v>
      </c>
      <c r="K47" s="174">
        <v>5</v>
      </c>
      <c r="L47" s="174">
        <v>5</v>
      </c>
      <c r="M47" s="174">
        <f>M45+M46</f>
        <v>4.5</v>
      </c>
      <c r="N47" s="173">
        <f t="shared" si="3"/>
        <v>0.9</v>
      </c>
      <c r="O47" s="172">
        <f>SUM(O45:O46)</f>
        <v>411767.47</v>
      </c>
      <c r="P47" s="173">
        <f>+O47/I47</f>
        <v>0.34135823726520437</v>
      </c>
      <c r="Q47" s="173">
        <f>+(N47+P47)/2</f>
        <v>0.62067911863260217</v>
      </c>
      <c r="R47" s="174"/>
      <c r="S47" s="174"/>
    </row>
    <row r="48" spans="1:19" ht="14.4" hidden="1" thickBot="1" x14ac:dyDescent="0.35">
      <c r="A48" s="194" t="s">
        <v>21</v>
      </c>
      <c r="B48" s="197" t="s">
        <v>2</v>
      </c>
      <c r="C48" s="200"/>
      <c r="D48" s="200"/>
      <c r="E48" s="203" t="e">
        <f>+D48/C48</f>
        <v>#DIV/0!</v>
      </c>
      <c r="F48" s="11"/>
      <c r="G48" s="11"/>
      <c r="H48" s="129"/>
      <c r="I48" s="129"/>
      <c r="J48" s="130" t="e">
        <f t="shared" si="4"/>
        <v>#DIV/0!</v>
      </c>
      <c r="K48" s="131"/>
      <c r="L48" s="131"/>
      <c r="M48" s="131"/>
      <c r="N48" s="130" t="e">
        <f t="shared" si="3"/>
        <v>#DIV/0!</v>
      </c>
      <c r="O48" s="132"/>
      <c r="P48" s="130" t="e">
        <f t="shared" si="5"/>
        <v>#DIV/0!</v>
      </c>
      <c r="Q48" s="131"/>
      <c r="R48" s="131"/>
      <c r="S48" s="131"/>
    </row>
    <row r="49" spans="1:19" ht="14.4" hidden="1" thickBot="1" x14ac:dyDescent="0.35">
      <c r="A49" s="195"/>
      <c r="B49" s="198"/>
      <c r="C49" s="201"/>
      <c r="D49" s="201"/>
      <c r="E49" s="204"/>
      <c r="F49" s="2"/>
      <c r="G49" s="2"/>
      <c r="H49" s="129"/>
      <c r="I49" s="129"/>
      <c r="J49" s="175" t="e">
        <f t="shared" si="4"/>
        <v>#DIV/0!</v>
      </c>
      <c r="K49" s="176"/>
      <c r="L49" s="176"/>
      <c r="M49" s="176"/>
      <c r="N49" s="175" t="e">
        <f t="shared" si="3"/>
        <v>#DIV/0!</v>
      </c>
      <c r="O49" s="129"/>
      <c r="P49" s="175" t="e">
        <f t="shared" si="5"/>
        <v>#DIV/0!</v>
      </c>
      <c r="Q49" s="176"/>
      <c r="R49" s="176"/>
      <c r="S49" s="176"/>
    </row>
    <row r="50" spans="1:19" ht="14.4" hidden="1" thickBot="1" x14ac:dyDescent="0.35">
      <c r="A50" s="195"/>
      <c r="B50" s="198"/>
      <c r="C50" s="201"/>
      <c r="D50" s="201"/>
      <c r="E50" s="204"/>
      <c r="F50" s="2"/>
      <c r="G50" s="2"/>
      <c r="H50" s="129"/>
      <c r="I50" s="129"/>
      <c r="J50" s="175" t="e">
        <f t="shared" si="4"/>
        <v>#DIV/0!</v>
      </c>
      <c r="K50" s="176"/>
      <c r="L50" s="176"/>
      <c r="M50" s="176"/>
      <c r="N50" s="175" t="e">
        <f t="shared" si="3"/>
        <v>#DIV/0!</v>
      </c>
      <c r="O50" s="129"/>
      <c r="P50" s="175" t="e">
        <f t="shared" si="5"/>
        <v>#DIV/0!</v>
      </c>
      <c r="Q50" s="176"/>
      <c r="R50" s="176"/>
      <c r="S50" s="176"/>
    </row>
    <row r="51" spans="1:19" ht="14.4" hidden="1" thickBot="1" x14ac:dyDescent="0.35">
      <c r="A51" s="195"/>
      <c r="B51" s="198"/>
      <c r="C51" s="201"/>
      <c r="D51" s="201"/>
      <c r="E51" s="204"/>
      <c r="F51" s="6"/>
      <c r="G51" s="6"/>
      <c r="H51" s="138"/>
      <c r="I51" s="138"/>
      <c r="J51" s="171" t="e">
        <f t="shared" si="4"/>
        <v>#DIV/0!</v>
      </c>
      <c r="K51" s="139"/>
      <c r="L51" s="139"/>
      <c r="M51" s="139"/>
      <c r="N51" s="171" t="e">
        <f t="shared" si="3"/>
        <v>#DIV/0!</v>
      </c>
      <c r="O51" s="138"/>
      <c r="P51" s="171" t="e">
        <f t="shared" si="5"/>
        <v>#DIV/0!</v>
      </c>
      <c r="Q51" s="139"/>
      <c r="R51" s="139"/>
      <c r="S51" s="139"/>
    </row>
    <row r="52" spans="1:19" ht="14.4" hidden="1" thickBot="1" x14ac:dyDescent="0.35">
      <c r="A52" s="196"/>
      <c r="B52" s="199"/>
      <c r="C52" s="202"/>
      <c r="D52" s="202"/>
      <c r="E52" s="205"/>
      <c r="F52" s="206" t="s">
        <v>24</v>
      </c>
      <c r="G52" s="207"/>
      <c r="H52" s="172">
        <f>SUM(H48:H51)</f>
        <v>0</v>
      </c>
      <c r="I52" s="172">
        <f>SUM(I48:I51)</f>
        <v>0</v>
      </c>
      <c r="J52" s="173" t="e">
        <f t="shared" si="4"/>
        <v>#DIV/0!</v>
      </c>
      <c r="K52" s="174"/>
      <c r="L52" s="174"/>
      <c r="M52" s="174"/>
      <c r="N52" s="173" t="e">
        <f t="shared" si="3"/>
        <v>#DIV/0!</v>
      </c>
      <c r="O52" s="172">
        <f>SUM(O48:O51)</f>
        <v>0</v>
      </c>
      <c r="P52" s="174" t="e">
        <f t="shared" si="5"/>
        <v>#DIV/0!</v>
      </c>
      <c r="Q52" s="174"/>
      <c r="R52" s="174"/>
      <c r="S52" s="174"/>
    </row>
    <row r="53" spans="1:19" ht="14.4" hidden="1" thickBot="1" x14ac:dyDescent="0.35">
      <c r="A53" s="194" t="s">
        <v>22</v>
      </c>
      <c r="B53" s="197" t="s">
        <v>18</v>
      </c>
      <c r="C53" s="200"/>
      <c r="D53" s="200"/>
      <c r="E53" s="203" t="e">
        <f>+D53/C53</f>
        <v>#DIV/0!</v>
      </c>
      <c r="F53" s="11"/>
      <c r="G53" s="11"/>
      <c r="H53" s="129"/>
      <c r="I53" s="129"/>
      <c r="J53" s="130" t="e">
        <f t="shared" si="4"/>
        <v>#DIV/0!</v>
      </c>
      <c r="K53" s="131"/>
      <c r="L53" s="131"/>
      <c r="M53" s="131"/>
      <c r="N53" s="130" t="e">
        <f t="shared" si="3"/>
        <v>#DIV/0!</v>
      </c>
      <c r="O53" s="132"/>
      <c r="P53" s="130" t="e">
        <f t="shared" si="5"/>
        <v>#DIV/0!</v>
      </c>
      <c r="Q53" s="131"/>
      <c r="R53" s="131"/>
      <c r="S53" s="131"/>
    </row>
    <row r="54" spans="1:19" ht="14.4" hidden="1" thickBot="1" x14ac:dyDescent="0.35">
      <c r="A54" s="195"/>
      <c r="B54" s="198"/>
      <c r="C54" s="201"/>
      <c r="D54" s="201"/>
      <c r="E54" s="204"/>
      <c r="F54" s="2"/>
      <c r="G54" s="2"/>
      <c r="H54" s="129"/>
      <c r="I54" s="129"/>
      <c r="J54" s="175" t="e">
        <f t="shared" si="4"/>
        <v>#DIV/0!</v>
      </c>
      <c r="K54" s="176"/>
      <c r="L54" s="176"/>
      <c r="M54" s="176"/>
      <c r="N54" s="175" t="e">
        <f t="shared" si="3"/>
        <v>#DIV/0!</v>
      </c>
      <c r="O54" s="129"/>
      <c r="P54" s="175" t="e">
        <f t="shared" si="5"/>
        <v>#DIV/0!</v>
      </c>
      <c r="Q54" s="176"/>
      <c r="R54" s="176"/>
      <c r="S54" s="176"/>
    </row>
    <row r="55" spans="1:19" ht="14.4" hidden="1" thickBot="1" x14ac:dyDescent="0.35">
      <c r="A55" s="195"/>
      <c r="B55" s="198"/>
      <c r="C55" s="201"/>
      <c r="D55" s="201"/>
      <c r="E55" s="204"/>
      <c r="F55" s="2"/>
      <c r="G55" s="2"/>
      <c r="H55" s="129"/>
      <c r="I55" s="129"/>
      <c r="J55" s="175" t="e">
        <f t="shared" si="4"/>
        <v>#DIV/0!</v>
      </c>
      <c r="K55" s="176"/>
      <c r="L55" s="176"/>
      <c r="M55" s="176"/>
      <c r="N55" s="175" t="e">
        <f t="shared" si="3"/>
        <v>#DIV/0!</v>
      </c>
      <c r="O55" s="129"/>
      <c r="P55" s="175" t="e">
        <f t="shared" si="5"/>
        <v>#DIV/0!</v>
      </c>
      <c r="Q55" s="176"/>
      <c r="R55" s="176"/>
      <c r="S55" s="176"/>
    </row>
    <row r="56" spans="1:19" ht="14.4" hidden="1" thickBot="1" x14ac:dyDescent="0.35">
      <c r="A56" s="195"/>
      <c r="B56" s="198"/>
      <c r="C56" s="201"/>
      <c r="D56" s="201"/>
      <c r="E56" s="204"/>
      <c r="F56" s="6"/>
      <c r="G56" s="6"/>
      <c r="H56" s="138"/>
      <c r="I56" s="138"/>
      <c r="J56" s="171" t="e">
        <f t="shared" si="4"/>
        <v>#DIV/0!</v>
      </c>
      <c r="K56" s="139"/>
      <c r="L56" s="139"/>
      <c r="M56" s="139"/>
      <c r="N56" s="171" t="e">
        <f t="shared" si="3"/>
        <v>#DIV/0!</v>
      </c>
      <c r="O56" s="138"/>
      <c r="P56" s="171" t="e">
        <f t="shared" si="5"/>
        <v>#DIV/0!</v>
      </c>
      <c r="Q56" s="139"/>
      <c r="R56" s="139"/>
      <c r="S56" s="139"/>
    </row>
    <row r="57" spans="1:19" ht="14.4" hidden="1" thickBot="1" x14ac:dyDescent="0.35">
      <c r="A57" s="196"/>
      <c r="B57" s="199"/>
      <c r="C57" s="202"/>
      <c r="D57" s="202"/>
      <c r="E57" s="205"/>
      <c r="F57" s="206" t="s">
        <v>25</v>
      </c>
      <c r="G57" s="207"/>
      <c r="H57" s="177">
        <f>SUM(H53:H56)</f>
        <v>0</v>
      </c>
      <c r="I57" s="177">
        <f>SUM(I53:I56)</f>
        <v>0</v>
      </c>
      <c r="J57" s="178" t="e">
        <f t="shared" si="4"/>
        <v>#DIV/0!</v>
      </c>
      <c r="K57" s="179"/>
      <c r="L57" s="179"/>
      <c r="M57" s="179"/>
      <c r="N57" s="178" t="e">
        <f t="shared" si="3"/>
        <v>#DIV/0!</v>
      </c>
      <c r="O57" s="177">
        <f>SUM(O53:O56)</f>
        <v>0</v>
      </c>
      <c r="P57" s="178" t="e">
        <f t="shared" si="5"/>
        <v>#DIV/0!</v>
      </c>
      <c r="Q57" s="179"/>
      <c r="R57" s="174"/>
      <c r="S57" s="174"/>
    </row>
    <row r="58" spans="1:19" ht="22.5" customHeight="1" thickBot="1" x14ac:dyDescent="0.35">
      <c r="A58"/>
      <c r="C58" s="18">
        <f>SUM(C43:C57)</f>
        <v>12977190</v>
      </c>
      <c r="D58" s="18">
        <f>SUM(D43:D57)</f>
        <v>1521262</v>
      </c>
      <c r="E58" s="76">
        <f>+D58/C58</f>
        <v>0.117225840108683</v>
      </c>
      <c r="H58" s="16">
        <f>SUM(H44+H47+H52+H57)</f>
        <v>12977190</v>
      </c>
      <c r="I58" s="16">
        <f>SUM(I44+I47+I52+I57)</f>
        <v>1521262</v>
      </c>
      <c r="J58" s="17">
        <f t="shared" si="4"/>
        <v>0.117225840108683</v>
      </c>
      <c r="K58" s="75">
        <f>SUM(K44+K47+K52+K57)</f>
        <v>68</v>
      </c>
      <c r="L58" s="75">
        <f>SUM(L44+L47+L52+L57)</f>
        <v>68</v>
      </c>
      <c r="M58" s="75">
        <f>SUM(M44+M47+M52+M57)</f>
        <v>54.5</v>
      </c>
      <c r="N58" s="17">
        <f>M58/L58</f>
        <v>0.80147058823529416</v>
      </c>
      <c r="O58" s="16">
        <f>SUM(O44+O47+O52+O57)</f>
        <v>595903.09</v>
      </c>
      <c r="P58" s="17">
        <f>+O58/I58</f>
        <v>0.39171627898415917</v>
      </c>
      <c r="Q58" s="17">
        <f>+(N58+P58)/2</f>
        <v>0.59659343360972672</v>
      </c>
      <c r="R58" s="180"/>
      <c r="S58" s="180"/>
    </row>
    <row r="64" spans="1:19" x14ac:dyDescent="0.3">
      <c r="A64" s="123"/>
      <c r="B64" s="123"/>
      <c r="C64" s="81"/>
      <c r="D64" s="81"/>
      <c r="E64" s="126"/>
      <c r="F64" s="126"/>
      <c r="G64" s="123"/>
      <c r="H64" s="123"/>
      <c r="I64" s="123"/>
      <c r="J64" s="126"/>
      <c r="K64" s="126"/>
      <c r="L64" s="126"/>
      <c r="M64" s="126"/>
      <c r="N64" s="81"/>
      <c r="O64" s="81"/>
      <c r="P64" s="81"/>
      <c r="Q64" s="126"/>
      <c r="R64" s="126"/>
      <c r="S64" s="126"/>
    </row>
    <row r="65" spans="1:19" x14ac:dyDescent="0.3">
      <c r="A65" s="193" t="s">
        <v>152</v>
      </c>
      <c r="B65" s="193"/>
      <c r="C65" s="81"/>
      <c r="D65" s="81"/>
      <c r="E65" s="125"/>
      <c r="F65" s="125"/>
      <c r="G65" s="192" t="s">
        <v>153</v>
      </c>
      <c r="H65" s="192"/>
      <c r="I65" s="192"/>
      <c r="J65" s="125"/>
      <c r="K65" s="125"/>
      <c r="L65" s="125"/>
      <c r="M65" s="193" t="s">
        <v>154</v>
      </c>
      <c r="N65" s="193"/>
      <c r="O65" s="193"/>
      <c r="P65" s="81"/>
      <c r="Q65" s="125"/>
      <c r="R65" s="125"/>
      <c r="S65" s="125"/>
    </row>
    <row r="66" spans="1:19" x14ac:dyDescent="0.3">
      <c r="A66" s="191" t="s">
        <v>246</v>
      </c>
      <c r="B66" s="191"/>
      <c r="G66" s="191" t="s">
        <v>247</v>
      </c>
      <c r="H66" s="191"/>
      <c r="I66" s="191"/>
      <c r="M66" s="191" t="s">
        <v>248</v>
      </c>
      <c r="N66" s="191"/>
      <c r="O66" s="191"/>
    </row>
  </sheetData>
  <mergeCells count="52">
    <mergeCell ref="A1:S1"/>
    <mergeCell ref="C3:O4"/>
    <mergeCell ref="B6:R7"/>
    <mergeCell ref="C11:G11"/>
    <mergeCell ref="C17:D17"/>
    <mergeCell ref="E17:G17"/>
    <mergeCell ref="A25:A27"/>
    <mergeCell ref="B25:B27"/>
    <mergeCell ref="C25:C27"/>
    <mergeCell ref="D25:D27"/>
    <mergeCell ref="E25:E27"/>
    <mergeCell ref="R41:S41"/>
    <mergeCell ref="C19:I19"/>
    <mergeCell ref="L19:M19"/>
    <mergeCell ref="B21:Q21"/>
    <mergeCell ref="R23:S23"/>
    <mergeCell ref="F27:G27"/>
    <mergeCell ref="C35:D35"/>
    <mergeCell ref="E35:G35"/>
    <mergeCell ref="C37:I37"/>
    <mergeCell ref="L37:M37"/>
    <mergeCell ref="B39:Q39"/>
    <mergeCell ref="F47:G47"/>
    <mergeCell ref="A43:A44"/>
    <mergeCell ref="B43:B44"/>
    <mergeCell ref="C43:C44"/>
    <mergeCell ref="D43:D44"/>
    <mergeCell ref="E43:E44"/>
    <mergeCell ref="F44:G44"/>
    <mergeCell ref="A45:A47"/>
    <mergeCell ref="B45:B47"/>
    <mergeCell ref="C45:C47"/>
    <mergeCell ref="D45:D47"/>
    <mergeCell ref="E45:E47"/>
    <mergeCell ref="F57:G57"/>
    <mergeCell ref="A48:A52"/>
    <mergeCell ref="B48:B52"/>
    <mergeCell ref="C48:C52"/>
    <mergeCell ref="D48:D52"/>
    <mergeCell ref="E48:E52"/>
    <mergeCell ref="F52:G52"/>
    <mergeCell ref="A53:A57"/>
    <mergeCell ref="B53:B57"/>
    <mergeCell ref="C53:C57"/>
    <mergeCell ref="D53:D57"/>
    <mergeCell ref="E53:E57"/>
    <mergeCell ref="A66:B66"/>
    <mergeCell ref="G65:I65"/>
    <mergeCell ref="G66:I66"/>
    <mergeCell ref="M65:O65"/>
    <mergeCell ref="M66:O66"/>
    <mergeCell ref="A65:B65"/>
  </mergeCells>
  <printOptions horizontalCentered="1"/>
  <pageMargins left="0.39370078740157483" right="0.39370078740157483" top="0.39370078740157483" bottom="0.39370078740157483" header="0.31496062992125984" footer="0.31496062992125984"/>
  <pageSetup scale="4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topLeftCell="A7" zoomScale="85" workbookViewId="0">
      <selection activeCell="B77" sqref="B77:C77"/>
    </sheetView>
  </sheetViews>
  <sheetFormatPr baseColWidth="10" defaultColWidth="11.19921875" defaultRowHeight="13.2" x14ac:dyDescent="0.3"/>
  <cols>
    <col min="1" max="1" width="12.5" style="81" customWidth="1"/>
    <col min="2" max="2" width="25" style="81" customWidth="1"/>
    <col min="3" max="3" width="4.5" style="81" customWidth="1"/>
    <col min="4" max="4" width="4.19921875" style="81" customWidth="1"/>
    <col min="5" max="5" width="4.09765625" style="81" customWidth="1"/>
    <col min="6" max="6" width="3.59765625" style="81" customWidth="1"/>
    <col min="7" max="7" width="4.3984375" style="81" customWidth="1"/>
    <col min="8" max="8" width="5.59765625" style="81" customWidth="1"/>
    <col min="9" max="11" width="3.09765625" style="81" customWidth="1"/>
    <col min="12" max="12" width="5.59765625" style="81" customWidth="1"/>
    <col min="13" max="13" width="4.3984375" style="81" customWidth="1"/>
    <col min="14" max="14" width="4.19921875" style="81" customWidth="1"/>
    <col min="15" max="15" width="3.09765625" style="81" customWidth="1"/>
    <col min="16" max="16" width="7.3984375" style="81" bestFit="1" customWidth="1"/>
    <col min="17" max="17" width="9" style="81" bestFit="1" customWidth="1"/>
    <col min="18" max="18" width="6.3984375" style="81" customWidth="1"/>
    <col min="19" max="19" width="3.09765625" style="81" customWidth="1"/>
    <col min="20" max="20" width="6.59765625" style="81" customWidth="1"/>
    <col min="21" max="21" width="13.69921875" style="81" customWidth="1"/>
    <col min="22" max="22" width="10" style="81" hidden="1" customWidth="1"/>
    <col min="23" max="23" width="13.69921875" style="81" customWidth="1"/>
    <col min="24" max="16384" width="11.19921875" style="81"/>
  </cols>
  <sheetData>
    <row r="1" spans="1:23" ht="20.100000000000001" customHeight="1" x14ac:dyDescent="0.3">
      <c r="A1" s="262" t="s">
        <v>122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3" spans="1:23" ht="9.9" customHeight="1" x14ac:dyDescent="0.3"/>
    <row r="4" spans="1:23" x14ac:dyDescent="0.3">
      <c r="A4" s="264" t="s">
        <v>34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</row>
    <row r="5" spans="1:23" ht="9.9" customHeight="1" x14ac:dyDescent="0.3"/>
    <row r="6" spans="1:23" ht="15.9" customHeight="1" x14ac:dyDescent="0.3">
      <c r="A6" s="82" t="s">
        <v>131</v>
      </c>
      <c r="B6" s="82" t="s">
        <v>156</v>
      </c>
      <c r="C6" s="149"/>
      <c r="D6" s="149"/>
      <c r="E6" s="149"/>
      <c r="F6" s="149"/>
    </row>
    <row r="7" spans="1:23" ht="15.9" customHeight="1" x14ac:dyDescent="0.3">
      <c r="A7" s="83" t="s">
        <v>132</v>
      </c>
      <c r="B7" s="84">
        <v>2011</v>
      </c>
      <c r="C7" s="84"/>
      <c r="E7" s="85" t="s">
        <v>133</v>
      </c>
      <c r="F7" s="86">
        <v>2</v>
      </c>
      <c r="G7" s="86"/>
    </row>
    <row r="8" spans="1:23" ht="15" customHeight="1" x14ac:dyDescent="0.3">
      <c r="A8" s="87" t="s">
        <v>134</v>
      </c>
      <c r="B8" s="163" t="s">
        <v>215</v>
      </c>
      <c r="C8" s="88"/>
    </row>
    <row r="9" spans="1:23" x14ac:dyDescent="0.3">
      <c r="A9" s="164" t="s">
        <v>216</v>
      </c>
      <c r="B9" s="164"/>
      <c r="C9" s="164"/>
      <c r="D9" s="164"/>
      <c r="E9" s="164"/>
      <c r="F9" s="164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</row>
    <row r="10" spans="1:23" ht="13.8" thickBot="1" x14ac:dyDescent="0.35">
      <c r="A10" s="88"/>
      <c r="B10" s="89"/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</row>
    <row r="11" spans="1:23" ht="14.25" customHeight="1" thickBot="1" x14ac:dyDescent="0.35">
      <c r="O11" s="265" t="s">
        <v>236</v>
      </c>
      <c r="P11" s="266"/>
      <c r="Q11" s="266"/>
      <c r="R11" s="266"/>
      <c r="S11" s="266"/>
      <c r="T11" s="266"/>
      <c r="U11" s="267"/>
    </row>
    <row r="12" spans="1:23" ht="14.25" customHeight="1" thickBot="1" x14ac:dyDescent="0.35">
      <c r="A12" s="268" t="s">
        <v>36</v>
      </c>
      <c r="B12" s="271" t="s">
        <v>35</v>
      </c>
      <c r="C12" s="273" t="s">
        <v>135</v>
      </c>
      <c r="D12" s="274"/>
      <c r="E12" s="274"/>
      <c r="F12" s="275"/>
      <c r="G12" s="279" t="s">
        <v>136</v>
      </c>
      <c r="H12" s="274"/>
      <c r="I12" s="274"/>
      <c r="J12" s="275"/>
      <c r="K12" s="279" t="s">
        <v>137</v>
      </c>
      <c r="L12" s="274"/>
      <c r="M12" s="274"/>
      <c r="N12" s="275"/>
      <c r="O12" s="280" t="s">
        <v>138</v>
      </c>
      <c r="P12" s="281"/>
      <c r="Q12" s="281"/>
      <c r="R12" s="281"/>
      <c r="S12" s="281"/>
      <c r="T12" s="282"/>
      <c r="U12" s="288" t="s">
        <v>41</v>
      </c>
      <c r="V12" s="271" t="s">
        <v>42</v>
      </c>
      <c r="W12" s="289" t="s">
        <v>42</v>
      </c>
    </row>
    <row r="13" spans="1:23" ht="41.25" customHeight="1" thickBot="1" x14ac:dyDescent="0.35">
      <c r="A13" s="269"/>
      <c r="B13" s="263"/>
      <c r="C13" s="276"/>
      <c r="D13" s="277"/>
      <c r="E13" s="277"/>
      <c r="F13" s="278"/>
      <c r="G13" s="276"/>
      <c r="H13" s="277"/>
      <c r="I13" s="277"/>
      <c r="J13" s="278"/>
      <c r="K13" s="276"/>
      <c r="L13" s="277"/>
      <c r="M13" s="277"/>
      <c r="N13" s="278"/>
      <c r="O13" s="292" t="s">
        <v>39</v>
      </c>
      <c r="P13" s="293"/>
      <c r="Q13" s="270" t="s">
        <v>139</v>
      </c>
      <c r="R13" s="270"/>
      <c r="S13" s="270"/>
      <c r="T13" s="270"/>
      <c r="U13" s="272"/>
      <c r="V13" s="271"/>
      <c r="W13" s="290"/>
    </row>
    <row r="14" spans="1:23" ht="13.8" thickBot="1" x14ac:dyDescent="0.35">
      <c r="A14" s="270"/>
      <c r="B14" s="272"/>
      <c r="C14" s="295" t="s">
        <v>39</v>
      </c>
      <c r="D14" s="296"/>
      <c r="E14" s="270" t="s">
        <v>140</v>
      </c>
      <c r="F14" s="297"/>
      <c r="G14" s="298" t="s">
        <v>39</v>
      </c>
      <c r="H14" s="299"/>
      <c r="I14" s="288" t="s">
        <v>140</v>
      </c>
      <c r="J14" s="270"/>
      <c r="K14" s="295" t="s">
        <v>39</v>
      </c>
      <c r="L14" s="296"/>
      <c r="M14" s="272" t="s">
        <v>140</v>
      </c>
      <c r="N14" s="272"/>
      <c r="O14" s="294"/>
      <c r="P14" s="288"/>
      <c r="Q14" s="91" t="s">
        <v>141</v>
      </c>
      <c r="R14" s="272" t="s">
        <v>142</v>
      </c>
      <c r="S14" s="272"/>
      <c r="T14" s="91" t="s">
        <v>143</v>
      </c>
      <c r="U14" s="272"/>
      <c r="V14" s="271"/>
      <c r="W14" s="291"/>
    </row>
    <row r="15" spans="1:23" ht="14.4" customHeight="1" thickBot="1" x14ac:dyDescent="0.35">
      <c r="A15" s="247" t="s">
        <v>144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50"/>
    </row>
    <row r="16" spans="1:23" ht="14.4" customHeight="1" thickBot="1" x14ac:dyDescent="0.35">
      <c r="A16" s="247" t="s">
        <v>145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9"/>
      <c r="U16" s="248"/>
      <c r="V16" s="248"/>
      <c r="W16" s="250"/>
    </row>
    <row r="17" spans="1:23" ht="14.4" customHeight="1" x14ac:dyDescent="0.3">
      <c r="A17" s="92"/>
      <c r="B17" s="140" t="s">
        <v>176</v>
      </c>
      <c r="C17" s="283">
        <v>0</v>
      </c>
      <c r="D17" s="284"/>
      <c r="E17" s="285" t="s">
        <v>185</v>
      </c>
      <c r="F17" s="286"/>
      <c r="G17" s="283">
        <v>0</v>
      </c>
      <c r="H17" s="284"/>
      <c r="I17" s="285" t="s">
        <v>185</v>
      </c>
      <c r="J17" s="286"/>
      <c r="K17" s="236">
        <v>0</v>
      </c>
      <c r="L17" s="236"/>
      <c r="M17" s="287"/>
      <c r="N17" s="239"/>
      <c r="O17" s="236">
        <v>0</v>
      </c>
      <c r="P17" s="236"/>
      <c r="Q17" s="93">
        <v>0</v>
      </c>
      <c r="R17" s="300">
        <v>0</v>
      </c>
      <c r="S17" s="238"/>
      <c r="T17" s="108"/>
      <c r="U17" s="105"/>
      <c r="V17" s="93"/>
      <c r="W17" s="93"/>
    </row>
    <row r="18" spans="1:23" x14ac:dyDescent="0.3">
      <c r="A18" s="103"/>
      <c r="B18" s="140" t="s">
        <v>177</v>
      </c>
      <c r="C18" s="244">
        <v>34</v>
      </c>
      <c r="D18" s="245"/>
      <c r="E18" s="258">
        <v>0.69387755102040816</v>
      </c>
      <c r="F18" s="259"/>
      <c r="G18" s="244">
        <v>34</v>
      </c>
      <c r="H18" s="245"/>
      <c r="I18" s="258">
        <v>0.69387755102040816</v>
      </c>
      <c r="J18" s="259"/>
      <c r="K18" s="236">
        <v>30</v>
      </c>
      <c r="L18" s="236"/>
      <c r="M18" s="260">
        <f>+(K18*I18)/G18</f>
        <v>0.61224489795918369</v>
      </c>
      <c r="N18" s="261"/>
      <c r="O18" s="236">
        <v>30</v>
      </c>
      <c r="P18" s="236"/>
      <c r="Q18" s="157">
        <v>0.69399999999999995</v>
      </c>
      <c r="R18" s="257">
        <v>0.61219999999999997</v>
      </c>
      <c r="S18" s="238"/>
      <c r="T18" s="108"/>
      <c r="U18" s="105"/>
      <c r="V18" s="101"/>
      <c r="W18" s="94"/>
    </row>
    <row r="19" spans="1:23" x14ac:dyDescent="0.3">
      <c r="A19" s="103"/>
      <c r="B19" s="140" t="s">
        <v>178</v>
      </c>
      <c r="C19" s="244">
        <v>15</v>
      </c>
      <c r="D19" s="245"/>
      <c r="E19" s="258">
        <v>0.30612244897959184</v>
      </c>
      <c r="F19" s="259"/>
      <c r="G19" s="244">
        <v>15</v>
      </c>
      <c r="H19" s="245"/>
      <c r="I19" s="258">
        <v>0.30612244897959184</v>
      </c>
      <c r="J19" s="259"/>
      <c r="K19" s="236">
        <v>12</v>
      </c>
      <c r="L19" s="236"/>
      <c r="M19" s="260">
        <f t="shared" ref="M19:M25" si="0">+(K19*I19)/G19</f>
        <v>0.24489795918367346</v>
      </c>
      <c r="N19" s="261"/>
      <c r="O19" s="236">
        <v>12</v>
      </c>
      <c r="P19" s="236"/>
      <c r="Q19" s="157">
        <v>0.30599999999999999</v>
      </c>
      <c r="R19" s="257">
        <v>0.24490000000000001</v>
      </c>
      <c r="S19" s="238"/>
      <c r="T19" s="108"/>
      <c r="U19" s="105"/>
      <c r="V19" s="101"/>
      <c r="W19" s="94"/>
    </row>
    <row r="20" spans="1:23" ht="26.4" x14ac:dyDescent="0.3">
      <c r="A20" s="103"/>
      <c r="B20" s="140" t="s">
        <v>179</v>
      </c>
      <c r="C20" s="244">
        <v>49</v>
      </c>
      <c r="D20" s="245"/>
      <c r="E20" s="258">
        <v>1</v>
      </c>
      <c r="F20" s="259"/>
      <c r="G20" s="244">
        <v>49</v>
      </c>
      <c r="H20" s="245"/>
      <c r="I20" s="258">
        <v>1</v>
      </c>
      <c r="J20" s="259"/>
      <c r="K20" s="236">
        <v>42</v>
      </c>
      <c r="L20" s="236"/>
      <c r="M20" s="260">
        <f t="shared" si="0"/>
        <v>0.8571428571428571</v>
      </c>
      <c r="N20" s="261"/>
      <c r="O20" s="236">
        <v>42</v>
      </c>
      <c r="P20" s="236"/>
      <c r="Q20" s="158">
        <v>1</v>
      </c>
      <c r="R20" s="257">
        <v>0.85709999999999997</v>
      </c>
      <c r="S20" s="238"/>
      <c r="T20" s="108"/>
      <c r="U20" s="105"/>
      <c r="V20" s="101"/>
      <c r="W20" s="94"/>
    </row>
    <row r="21" spans="1:23" ht="26.4" x14ac:dyDescent="0.3">
      <c r="A21" s="103"/>
      <c r="B21" s="140" t="s">
        <v>180</v>
      </c>
      <c r="C21" s="244">
        <v>15</v>
      </c>
      <c r="D21" s="245"/>
      <c r="E21" s="258">
        <v>1</v>
      </c>
      <c r="F21" s="259"/>
      <c r="G21" s="244">
        <v>15</v>
      </c>
      <c r="H21" s="245"/>
      <c r="I21" s="258">
        <v>1</v>
      </c>
      <c r="J21" s="259"/>
      <c r="K21" s="236">
        <v>12</v>
      </c>
      <c r="L21" s="236"/>
      <c r="M21" s="260">
        <f t="shared" si="0"/>
        <v>0.8</v>
      </c>
      <c r="N21" s="261"/>
      <c r="O21" s="236">
        <f>+K21</f>
        <v>12</v>
      </c>
      <c r="P21" s="236"/>
      <c r="Q21" s="159">
        <f>+I21</f>
        <v>1</v>
      </c>
      <c r="R21" s="257">
        <f>+M21</f>
        <v>0.8</v>
      </c>
      <c r="S21" s="238"/>
      <c r="T21" s="108"/>
      <c r="U21" s="105"/>
      <c r="V21" s="101"/>
      <c r="W21" s="94"/>
    </row>
    <row r="22" spans="1:23" ht="26.4" x14ac:dyDescent="0.3">
      <c r="A22" s="95"/>
      <c r="B22" s="140" t="s">
        <v>181</v>
      </c>
      <c r="C22" s="244">
        <v>10</v>
      </c>
      <c r="D22" s="245"/>
      <c r="E22" s="258">
        <v>0.20408163265306123</v>
      </c>
      <c r="F22" s="259"/>
      <c r="G22" s="244">
        <v>10</v>
      </c>
      <c r="H22" s="245"/>
      <c r="I22" s="258">
        <v>0.20408163265306123</v>
      </c>
      <c r="J22" s="259"/>
      <c r="K22" s="236">
        <v>6</v>
      </c>
      <c r="L22" s="236"/>
      <c r="M22" s="260">
        <f t="shared" si="0"/>
        <v>0.12244897959183673</v>
      </c>
      <c r="N22" s="261"/>
      <c r="O22" s="236">
        <f t="shared" ref="O22:O25" si="1">+K22</f>
        <v>6</v>
      </c>
      <c r="P22" s="236"/>
      <c r="Q22" s="159">
        <f t="shared" ref="Q22:Q25" si="2">+I22</f>
        <v>0.20408163265306123</v>
      </c>
      <c r="R22" s="257">
        <f t="shared" ref="R22:R25" si="3">+M22</f>
        <v>0.12244897959183673</v>
      </c>
      <c r="S22" s="238"/>
      <c r="T22" s="107"/>
      <c r="U22" s="105"/>
      <c r="V22" s="96"/>
      <c r="W22" s="93"/>
    </row>
    <row r="23" spans="1:23" ht="51.75" customHeight="1" x14ac:dyDescent="0.3">
      <c r="A23" s="92"/>
      <c r="B23" s="140" t="s">
        <v>182</v>
      </c>
      <c r="C23" s="244">
        <v>8</v>
      </c>
      <c r="D23" s="245"/>
      <c r="E23" s="258">
        <v>0.16326530612244897</v>
      </c>
      <c r="F23" s="259"/>
      <c r="G23" s="244">
        <v>8</v>
      </c>
      <c r="H23" s="245"/>
      <c r="I23" s="258">
        <v>0.16326530612244897</v>
      </c>
      <c r="J23" s="259"/>
      <c r="K23" s="236">
        <v>6</v>
      </c>
      <c r="L23" s="236"/>
      <c r="M23" s="260">
        <f t="shared" si="0"/>
        <v>0.12244897959183673</v>
      </c>
      <c r="N23" s="261"/>
      <c r="O23" s="236">
        <f t="shared" si="1"/>
        <v>6</v>
      </c>
      <c r="P23" s="236"/>
      <c r="Q23" s="159">
        <f t="shared" si="2"/>
        <v>0.16326530612244897</v>
      </c>
      <c r="R23" s="257">
        <f t="shared" si="3"/>
        <v>0.12244897959183673</v>
      </c>
      <c r="S23" s="238"/>
      <c r="T23" s="108"/>
      <c r="U23" s="105"/>
      <c r="V23" s="93"/>
      <c r="W23" s="93"/>
    </row>
    <row r="24" spans="1:23" ht="26.4" x14ac:dyDescent="0.3">
      <c r="A24" s="95"/>
      <c r="B24" s="140" t="s">
        <v>183</v>
      </c>
      <c r="C24" s="244">
        <v>49</v>
      </c>
      <c r="D24" s="245"/>
      <c r="E24" s="258">
        <v>1</v>
      </c>
      <c r="F24" s="259"/>
      <c r="G24" s="244">
        <v>49</v>
      </c>
      <c r="H24" s="245"/>
      <c r="I24" s="258">
        <v>1</v>
      </c>
      <c r="J24" s="259"/>
      <c r="K24" s="236">
        <v>42</v>
      </c>
      <c r="L24" s="236"/>
      <c r="M24" s="260">
        <f t="shared" si="0"/>
        <v>0.8571428571428571</v>
      </c>
      <c r="N24" s="261"/>
      <c r="O24" s="236">
        <f t="shared" si="1"/>
        <v>42</v>
      </c>
      <c r="P24" s="236"/>
      <c r="Q24" s="159">
        <f t="shared" si="2"/>
        <v>1</v>
      </c>
      <c r="R24" s="257">
        <f t="shared" si="3"/>
        <v>0.8571428571428571</v>
      </c>
      <c r="S24" s="238"/>
      <c r="T24" s="107"/>
      <c r="U24" s="105"/>
      <c r="V24" s="96"/>
      <c r="W24" s="93"/>
    </row>
    <row r="25" spans="1:23" ht="53.25" customHeight="1" thickBot="1" x14ac:dyDescent="0.35">
      <c r="A25" s="97"/>
      <c r="B25" s="140" t="s">
        <v>184</v>
      </c>
      <c r="C25" s="301">
        <v>152</v>
      </c>
      <c r="D25" s="302"/>
      <c r="E25" s="303">
        <v>1</v>
      </c>
      <c r="F25" s="304"/>
      <c r="G25" s="301">
        <v>152</v>
      </c>
      <c r="H25" s="302"/>
      <c r="I25" s="303">
        <v>1</v>
      </c>
      <c r="J25" s="304"/>
      <c r="K25" s="236">
        <v>97</v>
      </c>
      <c r="L25" s="236"/>
      <c r="M25" s="260">
        <f t="shared" si="0"/>
        <v>0.63815789473684215</v>
      </c>
      <c r="N25" s="261"/>
      <c r="O25" s="236">
        <f t="shared" si="1"/>
        <v>97</v>
      </c>
      <c r="P25" s="236"/>
      <c r="Q25" s="159">
        <f t="shared" si="2"/>
        <v>1</v>
      </c>
      <c r="R25" s="257">
        <f t="shared" si="3"/>
        <v>0.63815789473684215</v>
      </c>
      <c r="S25" s="238"/>
      <c r="T25" s="99"/>
      <c r="U25" s="93"/>
      <c r="V25" s="93"/>
      <c r="W25" s="93"/>
    </row>
    <row r="26" spans="1:23" ht="14.4" customHeight="1" thickBot="1" x14ac:dyDescent="0.35">
      <c r="A26" s="247" t="s">
        <v>146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9"/>
      <c r="P26" s="249"/>
      <c r="Q26" s="249"/>
      <c r="R26" s="249"/>
      <c r="S26" s="249"/>
      <c r="T26" s="249"/>
      <c r="U26" s="248"/>
      <c r="V26" s="248"/>
      <c r="W26" s="250"/>
    </row>
    <row r="27" spans="1:23" x14ac:dyDescent="0.3">
      <c r="A27" s="98"/>
      <c r="B27" s="142" t="s">
        <v>186</v>
      </c>
      <c r="C27" s="311">
        <v>0</v>
      </c>
      <c r="D27" s="311"/>
      <c r="E27" s="312">
        <v>0</v>
      </c>
      <c r="F27" s="313"/>
      <c r="G27" s="311">
        <v>0</v>
      </c>
      <c r="H27" s="311"/>
      <c r="I27" s="312">
        <v>0</v>
      </c>
      <c r="J27" s="313"/>
      <c r="K27" s="311">
        <v>0</v>
      </c>
      <c r="L27" s="311"/>
      <c r="M27" s="312">
        <v>0</v>
      </c>
      <c r="N27" s="308"/>
      <c r="O27" s="236">
        <f>+K27</f>
        <v>0</v>
      </c>
      <c r="P27" s="236"/>
      <c r="Q27" s="160">
        <f>+I27</f>
        <v>0</v>
      </c>
      <c r="R27" s="237">
        <f>+M27</f>
        <v>0</v>
      </c>
      <c r="S27" s="238"/>
      <c r="T27" s="107"/>
      <c r="U27" s="234"/>
      <c r="V27" s="99"/>
      <c r="W27" s="306"/>
    </row>
    <row r="28" spans="1:23" x14ac:dyDescent="0.3">
      <c r="A28" s="95"/>
      <c r="C28" s="308"/>
      <c r="D28" s="309"/>
      <c r="E28" s="309"/>
      <c r="F28" s="310"/>
      <c r="G28" s="308"/>
      <c r="H28" s="309"/>
      <c r="I28" s="309"/>
      <c r="J28" s="310"/>
      <c r="K28" s="308"/>
      <c r="L28" s="309"/>
      <c r="M28" s="309"/>
      <c r="N28" s="309"/>
      <c r="O28" s="236"/>
      <c r="P28" s="236"/>
      <c r="Q28" s="160"/>
      <c r="R28" s="237"/>
      <c r="S28" s="238"/>
      <c r="T28" s="107"/>
      <c r="U28" s="305"/>
      <c r="V28" s="96"/>
      <c r="W28" s="307"/>
    </row>
    <row r="29" spans="1:23" x14ac:dyDescent="0.3">
      <c r="A29" s="92"/>
      <c r="B29" s="143" t="s">
        <v>187</v>
      </c>
      <c r="C29" s="256">
        <v>0</v>
      </c>
      <c r="D29" s="256"/>
      <c r="E29" s="318">
        <v>0</v>
      </c>
      <c r="F29" s="319"/>
      <c r="G29" s="256">
        <v>0</v>
      </c>
      <c r="H29" s="256"/>
      <c r="I29" s="318">
        <v>0</v>
      </c>
      <c r="J29" s="319"/>
      <c r="K29" s="256">
        <v>0</v>
      </c>
      <c r="L29" s="256"/>
      <c r="M29" s="318">
        <v>0</v>
      </c>
      <c r="N29" s="320"/>
      <c r="O29" s="236">
        <f t="shared" ref="O29:O31" si="4">+K29</f>
        <v>0</v>
      </c>
      <c r="P29" s="236"/>
      <c r="Q29" s="160">
        <f t="shared" ref="Q29:Q31" si="5">+I29</f>
        <v>0</v>
      </c>
      <c r="R29" s="237">
        <f t="shared" ref="R29:R31" si="6">+M29</f>
        <v>0</v>
      </c>
      <c r="S29" s="238"/>
      <c r="T29" s="107"/>
      <c r="U29" s="314"/>
      <c r="V29" s="93"/>
      <c r="W29" s="316"/>
    </row>
    <row r="30" spans="1:23" x14ac:dyDescent="0.3">
      <c r="A30" s="95"/>
      <c r="B30" s="92"/>
      <c r="C30" s="308"/>
      <c r="D30" s="309"/>
      <c r="E30" s="309"/>
      <c r="F30" s="310"/>
      <c r="G30" s="308"/>
      <c r="H30" s="309"/>
      <c r="I30" s="309"/>
      <c r="J30" s="310"/>
      <c r="K30" s="308"/>
      <c r="L30" s="309"/>
      <c r="M30" s="309"/>
      <c r="N30" s="309"/>
      <c r="O30" s="236"/>
      <c r="P30" s="236"/>
      <c r="Q30" s="160"/>
      <c r="R30" s="237"/>
      <c r="S30" s="238"/>
      <c r="T30" s="107"/>
      <c r="U30" s="315"/>
      <c r="V30" s="96"/>
      <c r="W30" s="317"/>
    </row>
    <row r="31" spans="1:23" x14ac:dyDescent="0.3">
      <c r="A31" s="92"/>
      <c r="B31" s="143" t="s">
        <v>188</v>
      </c>
      <c r="C31" s="256">
        <v>4</v>
      </c>
      <c r="D31" s="256"/>
      <c r="E31" s="318">
        <v>1</v>
      </c>
      <c r="F31" s="319"/>
      <c r="G31" s="256">
        <v>4</v>
      </c>
      <c r="H31" s="256"/>
      <c r="I31" s="318">
        <v>1</v>
      </c>
      <c r="J31" s="319"/>
      <c r="K31" s="256">
        <v>4</v>
      </c>
      <c r="L31" s="256"/>
      <c r="M31" s="318">
        <v>1</v>
      </c>
      <c r="N31" s="320"/>
      <c r="O31" s="236">
        <f t="shared" si="4"/>
        <v>4</v>
      </c>
      <c r="P31" s="236"/>
      <c r="Q31" s="160">
        <f t="shared" si="5"/>
        <v>1</v>
      </c>
      <c r="R31" s="237">
        <f t="shared" si="6"/>
        <v>1</v>
      </c>
      <c r="S31" s="238"/>
      <c r="T31" s="107"/>
      <c r="U31" s="305"/>
      <c r="V31" s="93"/>
      <c r="W31" s="307"/>
    </row>
    <row r="32" spans="1:23" ht="13.8" thickBot="1" x14ac:dyDescent="0.35">
      <c r="A32" s="95"/>
      <c r="B32" s="156" t="s">
        <v>213</v>
      </c>
      <c r="C32" s="321"/>
      <c r="D32" s="322"/>
      <c r="E32" s="322"/>
      <c r="F32" s="323"/>
      <c r="G32" s="321"/>
      <c r="H32" s="322"/>
      <c r="I32" s="322"/>
      <c r="J32" s="323"/>
      <c r="K32" s="321"/>
      <c r="L32" s="322"/>
      <c r="M32" s="322"/>
      <c r="N32" s="322"/>
      <c r="O32" s="236"/>
      <c r="P32" s="236"/>
      <c r="Q32" s="107"/>
      <c r="R32" s="239"/>
      <c r="S32" s="238"/>
      <c r="T32" s="107"/>
      <c r="U32" s="100"/>
      <c r="V32" s="96"/>
      <c r="W32" s="102"/>
    </row>
    <row r="33" spans="1:23" ht="14.25" customHeight="1" thickBot="1" x14ac:dyDescent="0.35">
      <c r="A33" s="247" t="s">
        <v>37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324"/>
      <c r="P33" s="324"/>
      <c r="Q33" s="324"/>
      <c r="R33" s="324"/>
      <c r="S33" s="324"/>
      <c r="T33" s="324"/>
      <c r="U33" s="248"/>
      <c r="V33" s="248"/>
      <c r="W33" s="250"/>
    </row>
    <row r="34" spans="1:23" ht="13.5" customHeight="1" thickBot="1" x14ac:dyDescent="0.35">
      <c r="A34" s="247" t="s">
        <v>147</v>
      </c>
      <c r="B34" s="248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8"/>
      <c r="W34" s="250"/>
    </row>
    <row r="35" spans="1:23" ht="58.95" customHeight="1" x14ac:dyDescent="0.3">
      <c r="A35" s="98"/>
      <c r="B35" s="151" t="s">
        <v>193</v>
      </c>
      <c r="C35" s="244">
        <v>5</v>
      </c>
      <c r="D35" s="245"/>
      <c r="E35" s="252">
        <v>1</v>
      </c>
      <c r="F35" s="254"/>
      <c r="G35" s="244">
        <v>5</v>
      </c>
      <c r="H35" s="245"/>
      <c r="I35" s="252">
        <v>1</v>
      </c>
      <c r="J35" s="254"/>
      <c r="K35" s="236">
        <v>5</v>
      </c>
      <c r="L35" s="236"/>
      <c r="M35" s="255">
        <v>1</v>
      </c>
      <c r="N35" s="256"/>
      <c r="O35" s="236">
        <f>+K35</f>
        <v>5</v>
      </c>
      <c r="P35" s="236"/>
      <c r="Q35" s="160">
        <f>+I35</f>
        <v>1</v>
      </c>
      <c r="R35" s="237">
        <f>+M35</f>
        <v>1</v>
      </c>
      <c r="S35" s="238"/>
      <c r="T35" s="107"/>
      <c r="U35" s="108"/>
      <c r="V35" s="104"/>
      <c r="W35" s="99"/>
    </row>
    <row r="36" spans="1:23" x14ac:dyDescent="0.3">
      <c r="A36" s="95"/>
      <c r="B36" s="156" t="s">
        <v>214</v>
      </c>
      <c r="C36" s="141"/>
      <c r="D36" s="152"/>
      <c r="E36" s="154"/>
      <c r="F36" s="155"/>
      <c r="G36" s="141"/>
      <c r="H36" s="152"/>
      <c r="I36" s="154"/>
      <c r="J36" s="155"/>
      <c r="K36" s="236"/>
      <c r="L36" s="236"/>
      <c r="M36" s="236"/>
      <c r="N36" s="236"/>
      <c r="O36" s="236"/>
      <c r="P36" s="236"/>
      <c r="Q36" s="107"/>
      <c r="R36" s="239"/>
      <c r="S36" s="238"/>
      <c r="T36" s="107"/>
      <c r="U36" s="108"/>
      <c r="V36" s="96"/>
      <c r="W36" s="93"/>
    </row>
    <row r="37" spans="1:23" ht="47.4" customHeight="1" x14ac:dyDescent="0.3">
      <c r="A37" s="95"/>
      <c r="B37" s="140" t="s">
        <v>200</v>
      </c>
      <c r="C37" s="244">
        <v>5</v>
      </c>
      <c r="D37" s="245"/>
      <c r="E37" s="252">
        <v>1</v>
      </c>
      <c r="F37" s="253"/>
      <c r="G37" s="244">
        <v>5</v>
      </c>
      <c r="H37" s="245"/>
      <c r="I37" s="252">
        <v>1</v>
      </c>
      <c r="J37" s="253"/>
      <c r="K37" s="236">
        <v>5</v>
      </c>
      <c r="L37" s="236"/>
      <c r="M37" s="255">
        <v>1</v>
      </c>
      <c r="N37" s="256"/>
      <c r="O37" s="236">
        <f>+K37</f>
        <v>5</v>
      </c>
      <c r="P37" s="236"/>
      <c r="Q37" s="160">
        <f>+I37</f>
        <v>1</v>
      </c>
      <c r="R37" s="237">
        <f>+M37</f>
        <v>1</v>
      </c>
      <c r="S37" s="238"/>
      <c r="T37" s="107"/>
      <c r="U37" s="108"/>
      <c r="V37" s="96"/>
      <c r="W37" s="94"/>
    </row>
    <row r="38" spans="1:23" x14ac:dyDescent="0.3">
      <c r="A38" s="95"/>
      <c r="B38" s="156" t="s">
        <v>214</v>
      </c>
      <c r="C38" s="141"/>
      <c r="D38" s="152"/>
      <c r="E38" s="154"/>
      <c r="F38" s="155"/>
      <c r="G38" s="141"/>
      <c r="H38" s="152"/>
      <c r="I38" s="154"/>
      <c r="J38" s="155"/>
      <c r="K38" s="236"/>
      <c r="L38" s="236"/>
      <c r="M38" s="236"/>
      <c r="N38" s="236"/>
      <c r="O38" s="236"/>
      <c r="P38" s="236"/>
      <c r="Q38" s="160"/>
      <c r="R38" s="237"/>
      <c r="S38" s="238"/>
      <c r="T38" s="107"/>
      <c r="U38" s="108"/>
      <c r="V38" s="96"/>
      <c r="W38" s="94"/>
    </row>
    <row r="39" spans="1:23" ht="68.25" customHeight="1" x14ac:dyDescent="0.3">
      <c r="A39" s="95"/>
      <c r="B39" s="140" t="s">
        <v>201</v>
      </c>
      <c r="C39" s="244">
        <v>4</v>
      </c>
      <c r="D39" s="245"/>
      <c r="E39" s="252">
        <v>1</v>
      </c>
      <c r="F39" s="253"/>
      <c r="G39" s="244">
        <v>4</v>
      </c>
      <c r="H39" s="245"/>
      <c r="I39" s="252">
        <v>1</v>
      </c>
      <c r="J39" s="253"/>
      <c r="K39" s="236">
        <v>4</v>
      </c>
      <c r="L39" s="236"/>
      <c r="M39" s="255">
        <v>1</v>
      </c>
      <c r="N39" s="256"/>
      <c r="O39" s="236">
        <f t="shared" ref="O39:O41" si="7">+K39</f>
        <v>4</v>
      </c>
      <c r="P39" s="236"/>
      <c r="Q39" s="160">
        <f t="shared" ref="Q39:Q49" si="8">+I39</f>
        <v>1</v>
      </c>
      <c r="R39" s="237">
        <f t="shared" ref="R39:R49" si="9">+M39</f>
        <v>1</v>
      </c>
      <c r="S39" s="238"/>
      <c r="T39" s="107"/>
      <c r="U39" s="108"/>
      <c r="V39" s="96"/>
      <c r="W39" s="94"/>
    </row>
    <row r="40" spans="1:23" x14ac:dyDescent="0.3">
      <c r="A40" s="95"/>
      <c r="B40" s="156" t="s">
        <v>213</v>
      </c>
      <c r="C40" s="141"/>
      <c r="D40" s="152"/>
      <c r="E40" s="154"/>
      <c r="F40" s="155"/>
      <c r="G40" s="141"/>
      <c r="H40" s="152"/>
      <c r="I40" s="154"/>
      <c r="J40" s="155"/>
      <c r="K40" s="236"/>
      <c r="L40" s="236"/>
      <c r="M40" s="236"/>
      <c r="N40" s="236"/>
      <c r="O40" s="236"/>
      <c r="P40" s="236"/>
      <c r="Q40" s="160"/>
      <c r="R40" s="237"/>
      <c r="S40" s="238"/>
      <c r="T40" s="107"/>
      <c r="U40" s="108"/>
      <c r="V40" s="96"/>
      <c r="W40" s="94"/>
    </row>
    <row r="41" spans="1:23" ht="57" customHeight="1" x14ac:dyDescent="0.3">
      <c r="A41" s="95"/>
      <c r="B41" s="140" t="s">
        <v>202</v>
      </c>
      <c r="C41" s="244">
        <v>4</v>
      </c>
      <c r="D41" s="245"/>
      <c r="E41" s="252">
        <v>1</v>
      </c>
      <c r="F41" s="254"/>
      <c r="G41" s="244">
        <v>4</v>
      </c>
      <c r="H41" s="245"/>
      <c r="I41" s="252">
        <v>1</v>
      </c>
      <c r="J41" s="254"/>
      <c r="K41" s="236">
        <v>4</v>
      </c>
      <c r="L41" s="236"/>
      <c r="M41" s="255">
        <v>1</v>
      </c>
      <c r="N41" s="256"/>
      <c r="O41" s="236">
        <f t="shared" si="7"/>
        <v>4</v>
      </c>
      <c r="P41" s="236"/>
      <c r="Q41" s="160">
        <f t="shared" si="8"/>
        <v>1</v>
      </c>
      <c r="R41" s="237">
        <f t="shared" si="9"/>
        <v>1</v>
      </c>
      <c r="S41" s="238"/>
      <c r="T41" s="107"/>
      <c r="U41" s="108"/>
      <c r="V41" s="96"/>
      <c r="W41" s="94"/>
    </row>
    <row r="42" spans="1:23" x14ac:dyDescent="0.3">
      <c r="A42" s="95"/>
      <c r="B42" s="156" t="s">
        <v>213</v>
      </c>
      <c r="C42" s="141"/>
      <c r="D42" s="152"/>
      <c r="E42" s="154"/>
      <c r="F42" s="155"/>
      <c r="G42" s="141"/>
      <c r="H42" s="152"/>
      <c r="I42" s="154"/>
      <c r="J42" s="155"/>
      <c r="K42" s="236"/>
      <c r="L42" s="236"/>
      <c r="M42" s="236"/>
      <c r="N42" s="236"/>
      <c r="O42" s="236"/>
      <c r="P42" s="236"/>
      <c r="Q42" s="160"/>
      <c r="R42" s="237"/>
      <c r="S42" s="238"/>
      <c r="T42" s="107"/>
      <c r="U42" s="108"/>
      <c r="V42" s="96"/>
      <c r="W42" s="94"/>
    </row>
    <row r="43" spans="1:23" ht="44.4" customHeight="1" x14ac:dyDescent="0.3">
      <c r="A43" s="95"/>
      <c r="B43" s="140" t="s">
        <v>194</v>
      </c>
      <c r="C43" s="244">
        <v>4</v>
      </c>
      <c r="D43" s="245"/>
      <c r="E43" s="252">
        <v>1</v>
      </c>
      <c r="F43" s="254"/>
      <c r="G43" s="244">
        <v>4</v>
      </c>
      <c r="H43" s="245"/>
      <c r="I43" s="252">
        <v>1</v>
      </c>
      <c r="J43" s="254"/>
      <c r="K43" s="236">
        <v>4</v>
      </c>
      <c r="L43" s="236"/>
      <c r="M43" s="242">
        <v>1</v>
      </c>
      <c r="N43" s="235"/>
      <c r="O43" s="236">
        <f t="shared" ref="O43:O49" si="10">+K43</f>
        <v>4</v>
      </c>
      <c r="P43" s="236"/>
      <c r="Q43" s="160">
        <f t="shared" si="8"/>
        <v>1</v>
      </c>
      <c r="R43" s="237">
        <f t="shared" si="9"/>
        <v>1</v>
      </c>
      <c r="S43" s="238"/>
      <c r="T43" s="107"/>
      <c r="U43" s="108"/>
      <c r="V43" s="96"/>
      <c r="W43" s="94"/>
    </row>
    <row r="44" spans="1:23" x14ac:dyDescent="0.3">
      <c r="A44" s="95"/>
      <c r="B44" s="156" t="s">
        <v>213</v>
      </c>
      <c r="C44" s="141"/>
      <c r="D44" s="152"/>
      <c r="E44" s="154"/>
      <c r="F44" s="155"/>
      <c r="G44" s="141"/>
      <c r="H44" s="152"/>
      <c r="I44" s="154"/>
      <c r="J44" s="155"/>
      <c r="K44" s="236"/>
      <c r="L44" s="236"/>
      <c r="M44" s="236"/>
      <c r="N44" s="236"/>
      <c r="O44" s="236"/>
      <c r="P44" s="236"/>
      <c r="Q44" s="160"/>
      <c r="R44" s="237"/>
      <c r="S44" s="238"/>
      <c r="T44" s="107"/>
      <c r="U44" s="108"/>
      <c r="V44" s="96"/>
      <c r="W44" s="94"/>
    </row>
    <row r="45" spans="1:23" ht="58.95" customHeight="1" x14ac:dyDescent="0.3">
      <c r="A45" s="92"/>
      <c r="B45" s="140" t="s">
        <v>195</v>
      </c>
      <c r="C45" s="244">
        <v>0</v>
      </c>
      <c r="D45" s="245"/>
      <c r="E45" s="252">
        <v>0</v>
      </c>
      <c r="F45" s="254"/>
      <c r="G45" s="244">
        <v>0</v>
      </c>
      <c r="H45" s="245"/>
      <c r="I45" s="252">
        <v>0</v>
      </c>
      <c r="J45" s="254"/>
      <c r="K45" s="236">
        <v>0</v>
      </c>
      <c r="L45" s="236"/>
      <c r="M45" s="242">
        <v>0</v>
      </c>
      <c r="N45" s="235"/>
      <c r="O45" s="236">
        <f t="shared" si="10"/>
        <v>0</v>
      </c>
      <c r="P45" s="236"/>
      <c r="Q45" s="160">
        <f t="shared" si="8"/>
        <v>0</v>
      </c>
      <c r="R45" s="237">
        <f t="shared" si="9"/>
        <v>0</v>
      </c>
      <c r="S45" s="238"/>
      <c r="T45" s="107"/>
      <c r="U45" s="108"/>
      <c r="V45" s="105"/>
      <c r="W45" s="93"/>
    </row>
    <row r="46" spans="1:23" ht="57.6" customHeight="1" x14ac:dyDescent="0.3">
      <c r="A46" s="92"/>
      <c r="B46" s="140" t="s">
        <v>196</v>
      </c>
      <c r="C46" s="244">
        <v>4</v>
      </c>
      <c r="D46" s="245"/>
      <c r="E46" s="252">
        <v>1</v>
      </c>
      <c r="F46" s="254"/>
      <c r="G46" s="244">
        <v>4</v>
      </c>
      <c r="H46" s="245"/>
      <c r="I46" s="252">
        <v>1</v>
      </c>
      <c r="J46" s="254"/>
      <c r="K46" s="236">
        <v>4</v>
      </c>
      <c r="L46" s="236"/>
      <c r="M46" s="242">
        <v>1</v>
      </c>
      <c r="N46" s="235"/>
      <c r="O46" s="236">
        <f t="shared" si="10"/>
        <v>4</v>
      </c>
      <c r="P46" s="236"/>
      <c r="Q46" s="160">
        <f t="shared" si="8"/>
        <v>1</v>
      </c>
      <c r="R46" s="237">
        <f t="shared" si="9"/>
        <v>1</v>
      </c>
      <c r="S46" s="238"/>
      <c r="T46" s="107"/>
      <c r="U46" s="108"/>
      <c r="V46" s="105"/>
      <c r="W46" s="93"/>
    </row>
    <row r="47" spans="1:23" ht="71.400000000000006" customHeight="1" x14ac:dyDescent="0.3">
      <c r="A47" s="95"/>
      <c r="B47" s="140" t="s">
        <v>197</v>
      </c>
      <c r="C47" s="246">
        <v>1810</v>
      </c>
      <c r="D47" s="245"/>
      <c r="E47" s="252">
        <v>1</v>
      </c>
      <c r="F47" s="254"/>
      <c r="G47" s="246">
        <v>1810</v>
      </c>
      <c r="H47" s="245"/>
      <c r="I47" s="252">
        <v>1</v>
      </c>
      <c r="J47" s="254"/>
      <c r="K47" s="325">
        <v>1810</v>
      </c>
      <c r="L47" s="236"/>
      <c r="M47" s="242">
        <v>1</v>
      </c>
      <c r="N47" s="235"/>
      <c r="O47" s="325">
        <f>+K47</f>
        <v>1810</v>
      </c>
      <c r="P47" s="236"/>
      <c r="Q47" s="160">
        <f t="shared" si="8"/>
        <v>1</v>
      </c>
      <c r="R47" s="237">
        <f t="shared" si="9"/>
        <v>1</v>
      </c>
      <c r="S47" s="238"/>
      <c r="T47" s="107"/>
      <c r="U47" s="108"/>
      <c r="V47" s="96"/>
      <c r="W47" s="93"/>
    </row>
    <row r="48" spans="1:23" ht="57" customHeight="1" x14ac:dyDescent="0.3">
      <c r="A48" s="92"/>
      <c r="B48" s="140" t="s">
        <v>198</v>
      </c>
      <c r="C48" s="246">
        <v>0</v>
      </c>
      <c r="D48" s="245"/>
      <c r="E48" s="252">
        <v>0</v>
      </c>
      <c r="F48" s="254"/>
      <c r="G48" s="246">
        <v>0</v>
      </c>
      <c r="H48" s="245"/>
      <c r="I48" s="252">
        <v>0</v>
      </c>
      <c r="J48" s="254"/>
      <c r="K48" s="236">
        <v>0</v>
      </c>
      <c r="L48" s="236"/>
      <c r="M48" s="242">
        <v>0</v>
      </c>
      <c r="N48" s="235"/>
      <c r="O48" s="236">
        <f t="shared" si="10"/>
        <v>0</v>
      </c>
      <c r="P48" s="236"/>
      <c r="Q48" s="160">
        <f t="shared" si="8"/>
        <v>0</v>
      </c>
      <c r="R48" s="237">
        <f t="shared" si="9"/>
        <v>0</v>
      </c>
      <c r="S48" s="238"/>
      <c r="T48" s="107"/>
      <c r="U48" s="99"/>
      <c r="V48" s="93"/>
      <c r="W48" s="93"/>
    </row>
    <row r="49" spans="1:23" ht="60" customHeight="1" thickBot="1" x14ac:dyDescent="0.35">
      <c r="A49" s="95"/>
      <c r="B49" s="150" t="s">
        <v>199</v>
      </c>
      <c r="C49" s="246">
        <v>0</v>
      </c>
      <c r="D49" s="245"/>
      <c r="E49" s="252">
        <v>0</v>
      </c>
      <c r="F49" s="254"/>
      <c r="G49" s="246">
        <v>0</v>
      </c>
      <c r="H49" s="245"/>
      <c r="I49" s="252">
        <v>0</v>
      </c>
      <c r="J49" s="254"/>
      <c r="K49" s="236">
        <v>0</v>
      </c>
      <c r="L49" s="236"/>
      <c r="M49" s="242">
        <v>0</v>
      </c>
      <c r="N49" s="235"/>
      <c r="O49" s="236">
        <f t="shared" si="10"/>
        <v>0</v>
      </c>
      <c r="P49" s="236"/>
      <c r="Q49" s="160">
        <f t="shared" si="8"/>
        <v>0</v>
      </c>
      <c r="R49" s="237">
        <f t="shared" si="9"/>
        <v>0</v>
      </c>
      <c r="S49" s="238"/>
      <c r="T49" s="107"/>
      <c r="U49" s="102"/>
      <c r="V49" s="96"/>
      <c r="W49" s="102"/>
    </row>
    <row r="50" spans="1:23" ht="13.5" customHeight="1" thickBot="1" x14ac:dyDescent="0.35">
      <c r="A50" s="247" t="s">
        <v>148</v>
      </c>
      <c r="B50" s="248"/>
      <c r="C50" s="249"/>
      <c r="D50" s="249"/>
      <c r="E50" s="249"/>
      <c r="F50" s="249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9"/>
      <c r="R50" s="249"/>
      <c r="S50" s="249"/>
      <c r="T50" s="249"/>
      <c r="U50" s="248"/>
      <c r="V50" s="248"/>
      <c r="W50" s="250"/>
    </row>
    <row r="51" spans="1:23" ht="26.4" x14ac:dyDescent="0.3">
      <c r="A51" s="103"/>
      <c r="B51" s="151" t="s">
        <v>204</v>
      </c>
      <c r="C51" s="236">
        <v>2</v>
      </c>
      <c r="D51" s="236"/>
      <c r="E51" s="243">
        <v>1</v>
      </c>
      <c r="F51" s="243"/>
      <c r="G51" s="236">
        <v>2</v>
      </c>
      <c r="H51" s="236"/>
      <c r="I51" s="243">
        <v>1</v>
      </c>
      <c r="J51" s="243"/>
      <c r="K51" s="236">
        <v>2</v>
      </c>
      <c r="L51" s="236"/>
      <c r="M51" s="243">
        <v>1</v>
      </c>
      <c r="N51" s="243"/>
      <c r="O51" s="236">
        <f>+K51</f>
        <v>2</v>
      </c>
      <c r="P51" s="236"/>
      <c r="Q51" s="160">
        <f>+I51</f>
        <v>1</v>
      </c>
      <c r="R51" s="237">
        <f>+M51</f>
        <v>1</v>
      </c>
      <c r="S51" s="238"/>
      <c r="T51" s="107"/>
      <c r="U51" s="104"/>
      <c r="V51" s="101"/>
      <c r="W51" s="99"/>
    </row>
    <row r="52" spans="1:23" ht="14.4" customHeight="1" x14ac:dyDescent="0.3">
      <c r="A52" s="95"/>
      <c r="B52" s="153" t="s">
        <v>209</v>
      </c>
      <c r="C52" s="251"/>
      <c r="D52" s="251"/>
      <c r="E52" s="236"/>
      <c r="F52" s="236"/>
      <c r="G52" s="251"/>
      <c r="H52" s="251"/>
      <c r="I52" s="236"/>
      <c r="J52" s="236"/>
      <c r="K52" s="251"/>
      <c r="L52" s="251"/>
      <c r="M52" s="236"/>
      <c r="N52" s="236"/>
      <c r="O52" s="236"/>
      <c r="P52" s="236"/>
      <c r="Q52" s="160"/>
      <c r="R52" s="237"/>
      <c r="S52" s="238"/>
      <c r="T52" s="107"/>
      <c r="U52" s="105"/>
      <c r="V52" s="96"/>
      <c r="W52" s="93"/>
    </row>
    <row r="53" spans="1:23" ht="66" customHeight="1" x14ac:dyDescent="0.3">
      <c r="A53" s="92"/>
      <c r="B53" s="143" t="s">
        <v>205</v>
      </c>
      <c r="C53" s="236">
        <v>0</v>
      </c>
      <c r="D53" s="236"/>
      <c r="E53" s="243">
        <v>0</v>
      </c>
      <c r="F53" s="243"/>
      <c r="G53" s="236">
        <v>0</v>
      </c>
      <c r="H53" s="236"/>
      <c r="I53" s="243">
        <v>0</v>
      </c>
      <c r="J53" s="243"/>
      <c r="K53" s="236">
        <v>0</v>
      </c>
      <c r="L53" s="236"/>
      <c r="M53" s="243">
        <v>0</v>
      </c>
      <c r="N53" s="243"/>
      <c r="O53" s="236">
        <f t="shared" ref="O53:O57" si="11">+K53</f>
        <v>0</v>
      </c>
      <c r="P53" s="236"/>
      <c r="Q53" s="160">
        <f t="shared" ref="Q53:Q57" si="12">+I53</f>
        <v>0</v>
      </c>
      <c r="R53" s="237">
        <f t="shared" ref="R53:R57" si="13">+M53</f>
        <v>0</v>
      </c>
      <c r="S53" s="238"/>
      <c r="T53" s="107"/>
      <c r="U53" s="93"/>
      <c r="V53" s="93"/>
      <c r="W53" s="93"/>
    </row>
    <row r="54" spans="1:23" ht="58.5" customHeight="1" x14ac:dyDescent="0.3">
      <c r="A54" s="103"/>
      <c r="B54" s="143" t="s">
        <v>206</v>
      </c>
      <c r="C54" s="236">
        <v>0</v>
      </c>
      <c r="D54" s="236"/>
      <c r="E54" s="243">
        <v>0</v>
      </c>
      <c r="F54" s="243"/>
      <c r="G54" s="236">
        <v>0</v>
      </c>
      <c r="H54" s="236"/>
      <c r="I54" s="243">
        <v>0</v>
      </c>
      <c r="J54" s="243"/>
      <c r="K54" s="236">
        <v>0</v>
      </c>
      <c r="L54" s="236"/>
      <c r="M54" s="243">
        <v>0</v>
      </c>
      <c r="N54" s="243"/>
      <c r="O54" s="236">
        <f t="shared" si="11"/>
        <v>0</v>
      </c>
      <c r="P54" s="236"/>
      <c r="Q54" s="160">
        <f t="shared" si="12"/>
        <v>0</v>
      </c>
      <c r="R54" s="237">
        <f t="shared" si="13"/>
        <v>0</v>
      </c>
      <c r="S54" s="238"/>
      <c r="T54" s="107"/>
      <c r="U54" s="94"/>
      <c r="V54" s="101"/>
      <c r="W54" s="94"/>
    </row>
    <row r="55" spans="1:23" ht="39.6" x14ac:dyDescent="0.3">
      <c r="A55" s="103"/>
      <c r="B55" s="143" t="s">
        <v>207</v>
      </c>
      <c r="C55" s="236">
        <v>0</v>
      </c>
      <c r="D55" s="236"/>
      <c r="E55" s="243">
        <v>0</v>
      </c>
      <c r="F55" s="243"/>
      <c r="G55" s="236">
        <v>0</v>
      </c>
      <c r="H55" s="236"/>
      <c r="I55" s="243">
        <v>0</v>
      </c>
      <c r="J55" s="243"/>
      <c r="K55" s="236">
        <v>0</v>
      </c>
      <c r="L55" s="236"/>
      <c r="M55" s="243">
        <v>0</v>
      </c>
      <c r="N55" s="243"/>
      <c r="O55" s="236">
        <f t="shared" si="11"/>
        <v>0</v>
      </c>
      <c r="P55" s="236"/>
      <c r="Q55" s="160">
        <f t="shared" si="12"/>
        <v>0</v>
      </c>
      <c r="R55" s="237">
        <f t="shared" si="13"/>
        <v>0</v>
      </c>
      <c r="S55" s="238"/>
      <c r="T55" s="107"/>
      <c r="U55" s="94"/>
      <c r="V55" s="101"/>
      <c r="W55" s="94"/>
    </row>
    <row r="56" spans="1:23" ht="53.25" customHeight="1" x14ac:dyDescent="0.3">
      <c r="A56" s="92"/>
      <c r="B56" s="143" t="s">
        <v>208</v>
      </c>
      <c r="C56" s="236">
        <v>0</v>
      </c>
      <c r="D56" s="236"/>
      <c r="E56" s="243">
        <v>0</v>
      </c>
      <c r="F56" s="243"/>
      <c r="G56" s="236">
        <v>0</v>
      </c>
      <c r="H56" s="236"/>
      <c r="I56" s="243">
        <v>0</v>
      </c>
      <c r="J56" s="243"/>
      <c r="K56" s="236">
        <v>0</v>
      </c>
      <c r="L56" s="236"/>
      <c r="M56" s="243">
        <v>0</v>
      </c>
      <c r="N56" s="243"/>
      <c r="O56" s="236">
        <f t="shared" si="11"/>
        <v>0</v>
      </c>
      <c r="P56" s="236"/>
      <c r="Q56" s="160">
        <f t="shared" si="12"/>
        <v>0</v>
      </c>
      <c r="R56" s="237">
        <f t="shared" si="13"/>
        <v>0</v>
      </c>
      <c r="S56" s="238"/>
      <c r="T56" s="107"/>
      <c r="U56" s="93"/>
      <c r="V56" s="93"/>
      <c r="W56" s="93"/>
    </row>
    <row r="57" spans="1:23" ht="73.5" customHeight="1" thickBot="1" x14ac:dyDescent="0.35">
      <c r="A57" s="92"/>
      <c r="B57" s="150" t="s">
        <v>203</v>
      </c>
      <c r="C57" s="236">
        <v>0</v>
      </c>
      <c r="D57" s="236"/>
      <c r="E57" s="243">
        <v>0</v>
      </c>
      <c r="F57" s="243"/>
      <c r="G57" s="236">
        <v>0</v>
      </c>
      <c r="H57" s="236"/>
      <c r="I57" s="243">
        <v>0</v>
      </c>
      <c r="J57" s="243"/>
      <c r="K57" s="236">
        <v>0</v>
      </c>
      <c r="L57" s="236"/>
      <c r="M57" s="243">
        <v>0</v>
      </c>
      <c r="N57" s="243"/>
      <c r="O57" s="236">
        <f t="shared" si="11"/>
        <v>0</v>
      </c>
      <c r="P57" s="236"/>
      <c r="Q57" s="160">
        <f t="shared" si="12"/>
        <v>0</v>
      </c>
      <c r="R57" s="237">
        <f t="shared" si="13"/>
        <v>0</v>
      </c>
      <c r="S57" s="238"/>
      <c r="T57" s="107"/>
      <c r="U57" s="102"/>
      <c r="V57" s="102"/>
      <c r="W57" s="102"/>
    </row>
    <row r="58" spans="1:23" ht="14.4" thickBot="1" x14ac:dyDescent="0.35">
      <c r="A58" s="109" t="s">
        <v>38</v>
      </c>
      <c r="B58" s="109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1"/>
    </row>
    <row r="59" spans="1:23" x14ac:dyDescent="0.3">
      <c r="A59" s="112"/>
      <c r="B59" s="112"/>
      <c r="C59" s="113" t="s">
        <v>149</v>
      </c>
      <c r="D59" s="114" t="s">
        <v>150</v>
      </c>
      <c r="E59" s="329" t="s">
        <v>140</v>
      </c>
      <c r="F59" s="315"/>
      <c r="G59" s="106" t="s">
        <v>149</v>
      </c>
      <c r="H59" s="114" t="s">
        <v>150</v>
      </c>
      <c r="I59" s="329" t="s">
        <v>140</v>
      </c>
      <c r="J59" s="315"/>
      <c r="K59" s="106" t="s">
        <v>149</v>
      </c>
      <c r="L59" s="114" t="s">
        <v>150</v>
      </c>
      <c r="M59" s="329" t="s">
        <v>140</v>
      </c>
      <c r="N59" s="315"/>
      <c r="O59" s="106" t="s">
        <v>149</v>
      </c>
      <c r="P59" s="114" t="s">
        <v>150</v>
      </c>
      <c r="Q59" s="115" t="s">
        <v>140</v>
      </c>
      <c r="R59" s="116" t="s">
        <v>140</v>
      </c>
      <c r="S59" s="116" t="s">
        <v>140</v>
      </c>
      <c r="T59" s="114"/>
      <c r="U59" s="106"/>
      <c r="V59" s="117"/>
      <c r="W59" s="106"/>
    </row>
    <row r="60" spans="1:23" ht="26.4" x14ac:dyDescent="0.3">
      <c r="A60" s="118"/>
      <c r="B60" s="145" t="s">
        <v>210</v>
      </c>
      <c r="C60" s="119">
        <v>594</v>
      </c>
      <c r="D60" s="107">
        <v>255</v>
      </c>
      <c r="E60" s="242">
        <v>0.43</v>
      </c>
      <c r="F60" s="235"/>
      <c r="G60" s="119">
        <v>594</v>
      </c>
      <c r="H60" s="107">
        <v>255</v>
      </c>
      <c r="I60" s="242">
        <v>0.43</v>
      </c>
      <c r="J60" s="235"/>
      <c r="K60" s="108">
        <v>594</v>
      </c>
      <c r="L60" s="166" t="s">
        <v>225</v>
      </c>
      <c r="M60" s="326" t="s">
        <v>220</v>
      </c>
      <c r="N60" s="235"/>
      <c r="O60" s="167" t="s">
        <v>220</v>
      </c>
      <c r="P60" s="166" t="s">
        <v>220</v>
      </c>
      <c r="Q60" s="166" t="s">
        <v>220</v>
      </c>
      <c r="R60" s="166" t="s">
        <v>220</v>
      </c>
      <c r="S60" s="166" t="s">
        <v>220</v>
      </c>
      <c r="T60" s="166"/>
      <c r="U60" s="108"/>
      <c r="V60" s="108"/>
      <c r="W60" s="108"/>
    </row>
    <row r="61" spans="1:23" ht="26.4" x14ac:dyDescent="0.3">
      <c r="A61" s="118"/>
      <c r="B61" s="145" t="s">
        <v>211</v>
      </c>
      <c r="C61" s="119">
        <v>594</v>
      </c>
      <c r="D61" s="107">
        <v>240</v>
      </c>
      <c r="E61" s="242">
        <v>0.4</v>
      </c>
      <c r="F61" s="235"/>
      <c r="G61" s="119">
        <v>594</v>
      </c>
      <c r="H61" s="107">
        <v>240</v>
      </c>
      <c r="I61" s="242">
        <v>0.4</v>
      </c>
      <c r="J61" s="235"/>
      <c r="K61" s="108">
        <v>594</v>
      </c>
      <c r="L61" s="166" t="s">
        <v>225</v>
      </c>
      <c r="M61" s="326" t="s">
        <v>220</v>
      </c>
      <c r="N61" s="235"/>
      <c r="O61" s="167" t="s">
        <v>220</v>
      </c>
      <c r="P61" s="166" t="s">
        <v>220</v>
      </c>
      <c r="Q61" s="166" t="s">
        <v>220</v>
      </c>
      <c r="R61" s="166" t="s">
        <v>220</v>
      </c>
      <c r="S61" s="166" t="s">
        <v>220</v>
      </c>
      <c r="T61" s="166"/>
      <c r="U61" s="108"/>
      <c r="V61" s="108"/>
      <c r="W61" s="108"/>
    </row>
    <row r="62" spans="1:23" ht="27" thickBot="1" x14ac:dyDescent="0.35">
      <c r="A62" s="118"/>
      <c r="B62" s="145" t="s">
        <v>212</v>
      </c>
      <c r="C62" s="119">
        <v>0</v>
      </c>
      <c r="D62" s="107">
        <v>0</v>
      </c>
      <c r="E62" s="242">
        <v>0</v>
      </c>
      <c r="F62" s="235"/>
      <c r="G62" s="119">
        <v>0</v>
      </c>
      <c r="H62" s="107">
        <v>0</v>
      </c>
      <c r="I62" s="242">
        <v>0</v>
      </c>
      <c r="J62" s="235"/>
      <c r="K62" s="108"/>
      <c r="L62" s="107"/>
      <c r="M62" s="235"/>
      <c r="N62" s="235"/>
      <c r="O62" s="108"/>
      <c r="P62" s="107"/>
      <c r="Q62" s="107"/>
      <c r="R62" s="107"/>
      <c r="S62" s="107"/>
      <c r="T62" s="107"/>
      <c r="U62" s="108"/>
      <c r="V62" s="108"/>
      <c r="W62" s="108"/>
    </row>
    <row r="63" spans="1:23" ht="14.4" thickBot="1" x14ac:dyDescent="0.35">
      <c r="A63" s="109" t="s">
        <v>151</v>
      </c>
      <c r="B63" s="109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1"/>
    </row>
    <row r="64" spans="1:23" ht="14.4" customHeight="1" x14ac:dyDescent="0.3">
      <c r="A64" s="120"/>
      <c r="B64" s="144" t="s">
        <v>189</v>
      </c>
      <c r="C64" s="236">
        <v>1</v>
      </c>
      <c r="D64" s="236"/>
      <c r="E64" s="312">
        <v>1</v>
      </c>
      <c r="F64" s="313"/>
      <c r="G64" s="236">
        <v>1</v>
      </c>
      <c r="H64" s="236"/>
      <c r="I64" s="312">
        <v>1</v>
      </c>
      <c r="J64" s="313"/>
      <c r="K64" s="327">
        <v>1</v>
      </c>
      <c r="L64" s="327"/>
      <c r="M64" s="328">
        <v>1</v>
      </c>
      <c r="N64" s="307"/>
      <c r="O64" s="233">
        <f>+K64</f>
        <v>1</v>
      </c>
      <c r="P64" s="234"/>
      <c r="Q64" s="161">
        <f>+I64</f>
        <v>1</v>
      </c>
      <c r="R64" s="240">
        <f>+M64</f>
        <v>1</v>
      </c>
      <c r="S64" s="241"/>
      <c r="T64" s="121"/>
      <c r="U64" s="122"/>
      <c r="V64" s="122"/>
      <c r="W64" s="122"/>
    </row>
    <row r="65" spans="1:23" x14ac:dyDescent="0.3">
      <c r="A65" s="118"/>
      <c r="B65" s="145" t="s">
        <v>190</v>
      </c>
      <c r="C65" s="236">
        <v>12</v>
      </c>
      <c r="D65" s="236"/>
      <c r="E65" s="312">
        <v>1</v>
      </c>
      <c r="F65" s="313"/>
      <c r="G65" s="236">
        <v>12</v>
      </c>
      <c r="H65" s="236"/>
      <c r="I65" s="312">
        <v>1</v>
      </c>
      <c r="J65" s="313"/>
      <c r="K65" s="327">
        <v>12</v>
      </c>
      <c r="L65" s="327"/>
      <c r="M65" s="328">
        <v>1</v>
      </c>
      <c r="N65" s="330"/>
      <c r="O65" s="235">
        <f t="shared" ref="O65:O67" si="14">+K65</f>
        <v>12</v>
      </c>
      <c r="P65" s="235"/>
      <c r="Q65" s="162">
        <f t="shared" ref="Q65:Q67" si="15">+I65</f>
        <v>1</v>
      </c>
      <c r="R65" s="242">
        <f t="shared" ref="R65:R67" si="16">+M65</f>
        <v>1</v>
      </c>
      <c r="S65" s="235"/>
      <c r="T65" s="107"/>
      <c r="U65" s="108"/>
      <c r="V65" s="108"/>
      <c r="W65" s="108"/>
    </row>
    <row r="66" spans="1:23" x14ac:dyDescent="0.3">
      <c r="A66" s="118"/>
      <c r="B66" s="145" t="s">
        <v>191</v>
      </c>
      <c r="C66" s="236">
        <v>1</v>
      </c>
      <c r="D66" s="236"/>
      <c r="E66" s="312">
        <v>1</v>
      </c>
      <c r="F66" s="313"/>
      <c r="G66" s="236">
        <v>1</v>
      </c>
      <c r="H66" s="236"/>
      <c r="I66" s="312">
        <v>1</v>
      </c>
      <c r="J66" s="313"/>
      <c r="K66" s="327">
        <v>1</v>
      </c>
      <c r="L66" s="327"/>
      <c r="M66" s="328">
        <v>1</v>
      </c>
      <c r="N66" s="330"/>
      <c r="O66" s="235">
        <f t="shared" si="14"/>
        <v>1</v>
      </c>
      <c r="P66" s="235"/>
      <c r="Q66" s="162">
        <f t="shared" si="15"/>
        <v>1</v>
      </c>
      <c r="R66" s="242">
        <f t="shared" si="16"/>
        <v>1</v>
      </c>
      <c r="S66" s="235"/>
      <c r="T66" s="107"/>
      <c r="U66" s="108"/>
      <c r="V66" s="108"/>
      <c r="W66" s="108"/>
    </row>
    <row r="67" spans="1:23" x14ac:dyDescent="0.3">
      <c r="A67" s="118"/>
      <c r="B67" s="145" t="s">
        <v>192</v>
      </c>
      <c r="C67" s="236">
        <v>1</v>
      </c>
      <c r="D67" s="236"/>
      <c r="E67" s="312">
        <v>1</v>
      </c>
      <c r="F67" s="313"/>
      <c r="G67" s="236">
        <v>1</v>
      </c>
      <c r="H67" s="236"/>
      <c r="I67" s="312">
        <v>1</v>
      </c>
      <c r="J67" s="313"/>
      <c r="K67" s="327">
        <v>1</v>
      </c>
      <c r="L67" s="327"/>
      <c r="M67" s="328">
        <v>1</v>
      </c>
      <c r="N67" s="330"/>
      <c r="O67" s="235">
        <f t="shared" si="14"/>
        <v>1</v>
      </c>
      <c r="P67" s="235"/>
      <c r="Q67" s="162">
        <f t="shared" si="15"/>
        <v>1</v>
      </c>
      <c r="R67" s="242">
        <f t="shared" si="16"/>
        <v>1</v>
      </c>
      <c r="S67" s="235"/>
      <c r="T67" s="107"/>
      <c r="U67" s="108"/>
      <c r="V67" s="108"/>
      <c r="W67" s="108"/>
    </row>
    <row r="68" spans="1:23" x14ac:dyDescent="0.3">
      <c r="A68" s="112"/>
      <c r="B68" s="112"/>
      <c r="C68" s="112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</row>
    <row r="70" spans="1:23" x14ac:dyDescent="0.3">
      <c r="D70" s="319" t="s">
        <v>226</v>
      </c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92"/>
      <c r="W70" s="92"/>
    </row>
    <row r="71" spans="1:23" x14ac:dyDescent="0.3">
      <c r="A71" s="123"/>
      <c r="B71" s="123"/>
      <c r="E71" s="123"/>
      <c r="F71" s="123"/>
      <c r="G71" s="123"/>
      <c r="H71" s="123"/>
      <c r="I71" s="123"/>
      <c r="J71" s="123"/>
      <c r="K71" s="123"/>
      <c r="L71" s="123"/>
      <c r="M71" s="123"/>
      <c r="Q71" s="123"/>
      <c r="R71" s="123"/>
      <c r="S71" s="123"/>
      <c r="T71" s="123"/>
      <c r="U71" s="123"/>
    </row>
    <row r="72" spans="1:23" x14ac:dyDescent="0.3">
      <c r="A72" s="193" t="s">
        <v>152</v>
      </c>
      <c r="B72" s="193"/>
      <c r="E72" s="331" t="s">
        <v>153</v>
      </c>
      <c r="F72" s="331"/>
      <c r="G72" s="331"/>
      <c r="H72" s="331"/>
      <c r="I72" s="331"/>
      <c r="J72" s="331"/>
      <c r="K72" s="331"/>
      <c r="L72" s="331"/>
      <c r="M72" s="331"/>
      <c r="Q72" s="331" t="s">
        <v>154</v>
      </c>
      <c r="R72" s="331"/>
      <c r="S72" s="331"/>
      <c r="T72" s="331"/>
      <c r="U72" s="331"/>
    </row>
    <row r="73" spans="1:23" ht="13.8" x14ac:dyDescent="0.3">
      <c r="A73" s="191" t="s">
        <v>246</v>
      </c>
      <c r="B73" s="191"/>
      <c r="C73" s="124"/>
      <c r="F73" s="191" t="s">
        <v>247</v>
      </c>
      <c r="G73" s="191"/>
      <c r="H73" s="191"/>
      <c r="I73" s="191"/>
      <c r="J73" s="191"/>
      <c r="K73" s="191"/>
      <c r="L73" s="191"/>
      <c r="Q73" s="191" t="s">
        <v>248</v>
      </c>
      <c r="R73" s="191"/>
      <c r="S73" s="191"/>
      <c r="T73" s="191"/>
      <c r="U73" s="191"/>
    </row>
  </sheetData>
  <sheetProtection formatCells="0" formatColumns="0" formatRows="0" insertColumns="0" insertRows="0" insertHyperlinks="0" deleteColumns="0" deleteRows="0" sort="0" autoFilter="0" pivotTables="0"/>
  <mergeCells count="344">
    <mergeCell ref="D70:T70"/>
    <mergeCell ref="A72:B72"/>
    <mergeCell ref="E72:M72"/>
    <mergeCell ref="Q72:U72"/>
    <mergeCell ref="F73:L73"/>
    <mergeCell ref="C67:D67"/>
    <mergeCell ref="E67:F67"/>
    <mergeCell ref="G67:H67"/>
    <mergeCell ref="I67:J67"/>
    <mergeCell ref="K67:L67"/>
    <mergeCell ref="M67:N67"/>
    <mergeCell ref="A73:B73"/>
    <mergeCell ref="Q73:U73"/>
    <mergeCell ref="C66:D66"/>
    <mergeCell ref="E66:F66"/>
    <mergeCell ref="G66:H66"/>
    <mergeCell ref="I66:J66"/>
    <mergeCell ref="K66:L66"/>
    <mergeCell ref="M66:N66"/>
    <mergeCell ref="C65:D65"/>
    <mergeCell ref="E65:F65"/>
    <mergeCell ref="G65:H65"/>
    <mergeCell ref="I65:J65"/>
    <mergeCell ref="K65:L65"/>
    <mergeCell ref="M65:N65"/>
    <mergeCell ref="E61:F61"/>
    <mergeCell ref="I61:J61"/>
    <mergeCell ref="M61:N61"/>
    <mergeCell ref="M57:N57"/>
    <mergeCell ref="C64:D64"/>
    <mergeCell ref="E64:F64"/>
    <mergeCell ref="G64:H64"/>
    <mergeCell ref="I64:J64"/>
    <mergeCell ref="K64:L64"/>
    <mergeCell ref="M64:N64"/>
    <mergeCell ref="E62:F62"/>
    <mergeCell ref="I62:J62"/>
    <mergeCell ref="M62:N62"/>
    <mergeCell ref="E59:F59"/>
    <mergeCell ref="I59:J59"/>
    <mergeCell ref="M59:N59"/>
    <mergeCell ref="C57:D57"/>
    <mergeCell ref="E56:F56"/>
    <mergeCell ref="K56:L56"/>
    <mergeCell ref="M56:N56"/>
    <mergeCell ref="E57:F57"/>
    <mergeCell ref="E60:F60"/>
    <mergeCell ref="I60:J60"/>
    <mergeCell ref="M60:N60"/>
    <mergeCell ref="O48:P48"/>
    <mergeCell ref="R48:S48"/>
    <mergeCell ref="E54:F54"/>
    <mergeCell ref="E52:F52"/>
    <mergeCell ref="G52:H52"/>
    <mergeCell ref="I52:J52"/>
    <mergeCell ref="K52:L52"/>
    <mergeCell ref="M52:N52"/>
    <mergeCell ref="O52:P52"/>
    <mergeCell ref="R52:S52"/>
    <mergeCell ref="G54:H54"/>
    <mergeCell ref="I54:J54"/>
    <mergeCell ref="K54:L54"/>
    <mergeCell ref="M54:N54"/>
    <mergeCell ref="O54:P54"/>
    <mergeCell ref="G53:H53"/>
    <mergeCell ref="I53:J53"/>
    <mergeCell ref="C48:D48"/>
    <mergeCell ref="E48:F48"/>
    <mergeCell ref="G48:H48"/>
    <mergeCell ref="I48:J48"/>
    <mergeCell ref="K48:L48"/>
    <mergeCell ref="M48:N48"/>
    <mergeCell ref="M49:N49"/>
    <mergeCell ref="O49:P49"/>
    <mergeCell ref="R49:S49"/>
    <mergeCell ref="G49:H49"/>
    <mergeCell ref="I49:J49"/>
    <mergeCell ref="K49:L49"/>
    <mergeCell ref="O46:P46"/>
    <mergeCell ref="R46:S46"/>
    <mergeCell ref="O47:P47"/>
    <mergeCell ref="C46:D46"/>
    <mergeCell ref="E46:F46"/>
    <mergeCell ref="G46:H46"/>
    <mergeCell ref="I46:J46"/>
    <mergeCell ref="K46:L46"/>
    <mergeCell ref="M46:N46"/>
    <mergeCell ref="G47:H47"/>
    <mergeCell ref="I47:J47"/>
    <mergeCell ref="K47:L47"/>
    <mergeCell ref="M47:N47"/>
    <mergeCell ref="R47:S47"/>
    <mergeCell ref="O45:P45"/>
    <mergeCell ref="R45:S45"/>
    <mergeCell ref="K36:N36"/>
    <mergeCell ref="C45:D45"/>
    <mergeCell ref="E45:F45"/>
    <mergeCell ref="G45:H45"/>
    <mergeCell ref="I45:J45"/>
    <mergeCell ref="K45:L45"/>
    <mergeCell ref="M45:N45"/>
    <mergeCell ref="K38:N38"/>
    <mergeCell ref="G37:H37"/>
    <mergeCell ref="I37:J37"/>
    <mergeCell ref="K37:L37"/>
    <mergeCell ref="M37:N37"/>
    <mergeCell ref="O37:P37"/>
    <mergeCell ref="R37:S37"/>
    <mergeCell ref="G39:H39"/>
    <mergeCell ref="I39:J39"/>
    <mergeCell ref="K39:L39"/>
    <mergeCell ref="M39:N39"/>
    <mergeCell ref="O39:P39"/>
    <mergeCell ref="R39:S39"/>
    <mergeCell ref="K40:N40"/>
    <mergeCell ref="M43:N43"/>
    <mergeCell ref="A34:W34"/>
    <mergeCell ref="C35:D35"/>
    <mergeCell ref="E35:F35"/>
    <mergeCell ref="G35:H35"/>
    <mergeCell ref="I35:J35"/>
    <mergeCell ref="K35:L35"/>
    <mergeCell ref="M35:N35"/>
    <mergeCell ref="O35:P35"/>
    <mergeCell ref="R35:S35"/>
    <mergeCell ref="C32:F32"/>
    <mergeCell ref="G32:J32"/>
    <mergeCell ref="K32:N32"/>
    <mergeCell ref="A33:W33"/>
    <mergeCell ref="E31:F31"/>
    <mergeCell ref="G31:H31"/>
    <mergeCell ref="I31:J31"/>
    <mergeCell ref="K31:L31"/>
    <mergeCell ref="M31:N31"/>
    <mergeCell ref="O31:P31"/>
    <mergeCell ref="O29:P29"/>
    <mergeCell ref="R29:S29"/>
    <mergeCell ref="U29:U31"/>
    <mergeCell ref="W29:W31"/>
    <mergeCell ref="C30:F30"/>
    <mergeCell ref="G30:J30"/>
    <mergeCell ref="K30:N30"/>
    <mergeCell ref="C31:D31"/>
    <mergeCell ref="C29:D29"/>
    <mergeCell ref="E29:F29"/>
    <mergeCell ref="G29:H29"/>
    <mergeCell ref="I29:J29"/>
    <mergeCell ref="K29:L29"/>
    <mergeCell ref="M29:N29"/>
    <mergeCell ref="R31:S31"/>
    <mergeCell ref="W27:W28"/>
    <mergeCell ref="C28:F28"/>
    <mergeCell ref="G28:J28"/>
    <mergeCell ref="K28:N28"/>
    <mergeCell ref="A26:W26"/>
    <mergeCell ref="C27:D27"/>
    <mergeCell ref="E27:F27"/>
    <mergeCell ref="G27:H27"/>
    <mergeCell ref="I27:J27"/>
    <mergeCell ref="K27:L27"/>
    <mergeCell ref="M27:N27"/>
    <mergeCell ref="O27:P27"/>
    <mergeCell ref="R27:S27"/>
    <mergeCell ref="O25:P25"/>
    <mergeCell ref="R25:S25"/>
    <mergeCell ref="C25:D25"/>
    <mergeCell ref="E25:F25"/>
    <mergeCell ref="G25:H25"/>
    <mergeCell ref="I25:J25"/>
    <mergeCell ref="K25:L25"/>
    <mergeCell ref="M25:N25"/>
    <mergeCell ref="U27:U28"/>
    <mergeCell ref="O23:P23"/>
    <mergeCell ref="R23:S23"/>
    <mergeCell ref="C24:D24"/>
    <mergeCell ref="E24:F24"/>
    <mergeCell ref="G24:H24"/>
    <mergeCell ref="I24:J24"/>
    <mergeCell ref="K24:L24"/>
    <mergeCell ref="M24:N24"/>
    <mergeCell ref="O24:P24"/>
    <mergeCell ref="R24:S24"/>
    <mergeCell ref="C23:D23"/>
    <mergeCell ref="E23:F23"/>
    <mergeCell ref="G23:H23"/>
    <mergeCell ref="I23:J23"/>
    <mergeCell ref="K23:L23"/>
    <mergeCell ref="M23:N23"/>
    <mergeCell ref="C22:D22"/>
    <mergeCell ref="E22:F22"/>
    <mergeCell ref="G22:H22"/>
    <mergeCell ref="I22:J22"/>
    <mergeCell ref="K22:L22"/>
    <mergeCell ref="M22:N22"/>
    <mergeCell ref="O22:P22"/>
    <mergeCell ref="R22:S22"/>
    <mergeCell ref="C18:D18"/>
    <mergeCell ref="C19:D19"/>
    <mergeCell ref="C20:D20"/>
    <mergeCell ref="C21:D21"/>
    <mergeCell ref="E18:F18"/>
    <mergeCell ref="E19:F19"/>
    <mergeCell ref="E20:F20"/>
    <mergeCell ref="E21:F21"/>
    <mergeCell ref="G18:H18"/>
    <mergeCell ref="G19:H19"/>
    <mergeCell ref="G20:H20"/>
    <mergeCell ref="G21:H21"/>
    <mergeCell ref="I18:J18"/>
    <mergeCell ref="I19:J19"/>
    <mergeCell ref="O18:P18"/>
    <mergeCell ref="O19:P19"/>
    <mergeCell ref="A15:W15"/>
    <mergeCell ref="A16:W16"/>
    <mergeCell ref="C17:D17"/>
    <mergeCell ref="E17:F17"/>
    <mergeCell ref="G17:H17"/>
    <mergeCell ref="I17:J17"/>
    <mergeCell ref="K17:L17"/>
    <mergeCell ref="M17:N17"/>
    <mergeCell ref="U12:U14"/>
    <mergeCell ref="V12:V14"/>
    <mergeCell ref="W12:W14"/>
    <mergeCell ref="O13:P14"/>
    <mergeCell ref="Q13:T13"/>
    <mergeCell ref="C14:D14"/>
    <mergeCell ref="E14:F14"/>
    <mergeCell ref="G14:H14"/>
    <mergeCell ref="I14:J14"/>
    <mergeCell ref="K14:L14"/>
    <mergeCell ref="O17:P17"/>
    <mergeCell ref="R17:S17"/>
    <mergeCell ref="A1:V1"/>
    <mergeCell ref="A4:V4"/>
    <mergeCell ref="O11:U11"/>
    <mergeCell ref="A12:A14"/>
    <mergeCell ref="B12:B14"/>
    <mergeCell ref="C12:F13"/>
    <mergeCell ref="G12:J13"/>
    <mergeCell ref="K12:N13"/>
    <mergeCell ref="O12:T12"/>
    <mergeCell ref="M14:N14"/>
    <mergeCell ref="R14:S14"/>
    <mergeCell ref="O20:P20"/>
    <mergeCell ref="O21:P21"/>
    <mergeCell ref="R18:S18"/>
    <mergeCell ref="R19:S19"/>
    <mergeCell ref="R20:S20"/>
    <mergeCell ref="R21:S21"/>
    <mergeCell ref="I20:J20"/>
    <mergeCell ref="I21:J21"/>
    <mergeCell ref="K18:L18"/>
    <mergeCell ref="K19:L19"/>
    <mergeCell ref="K20:L20"/>
    <mergeCell ref="K21:L21"/>
    <mergeCell ref="M18:N18"/>
    <mergeCell ref="M19:N19"/>
    <mergeCell ref="M20:N20"/>
    <mergeCell ref="M21:N21"/>
    <mergeCell ref="O43:P43"/>
    <mergeCell ref="R43:S43"/>
    <mergeCell ref="K44:N44"/>
    <mergeCell ref="G41:H41"/>
    <mergeCell ref="I41:J41"/>
    <mergeCell ref="K41:L41"/>
    <mergeCell ref="M41:N41"/>
    <mergeCell ref="O41:P41"/>
    <mergeCell ref="R41:S41"/>
    <mergeCell ref="K42:N42"/>
    <mergeCell ref="E37:F37"/>
    <mergeCell ref="E39:F39"/>
    <mergeCell ref="E41:F41"/>
    <mergeCell ref="E43:F43"/>
    <mergeCell ref="E47:F47"/>
    <mergeCell ref="E49:F49"/>
    <mergeCell ref="G43:H43"/>
    <mergeCell ref="I43:J43"/>
    <mergeCell ref="K43:L43"/>
    <mergeCell ref="C51:D51"/>
    <mergeCell ref="C55:D55"/>
    <mergeCell ref="E51:F51"/>
    <mergeCell ref="E53:F53"/>
    <mergeCell ref="E55:F55"/>
    <mergeCell ref="C53:D53"/>
    <mergeCell ref="C54:D54"/>
    <mergeCell ref="C56:D56"/>
    <mergeCell ref="C37:D37"/>
    <mergeCell ref="C39:D39"/>
    <mergeCell ref="C41:D41"/>
    <mergeCell ref="C43:D43"/>
    <mergeCell ref="C47:D47"/>
    <mergeCell ref="C49:D49"/>
    <mergeCell ref="A50:W50"/>
    <mergeCell ref="G51:H51"/>
    <mergeCell ref="I51:J51"/>
    <mergeCell ref="K51:L51"/>
    <mergeCell ref="M51:N51"/>
    <mergeCell ref="O51:P51"/>
    <mergeCell ref="R51:S51"/>
    <mergeCell ref="C52:D52"/>
    <mergeCell ref="O53:P53"/>
    <mergeCell ref="R53:S53"/>
    <mergeCell ref="K53:L53"/>
    <mergeCell ref="M53:N53"/>
    <mergeCell ref="R54:S54"/>
    <mergeCell ref="G57:H57"/>
    <mergeCell ref="I57:J57"/>
    <mergeCell ref="K57:L57"/>
    <mergeCell ref="O57:P57"/>
    <mergeCell ref="O56:P56"/>
    <mergeCell ref="R56:S56"/>
    <mergeCell ref="G55:H55"/>
    <mergeCell ref="I55:J55"/>
    <mergeCell ref="K55:L55"/>
    <mergeCell ref="M55:N55"/>
    <mergeCell ref="O55:P55"/>
    <mergeCell ref="R55:S55"/>
    <mergeCell ref="G56:H56"/>
    <mergeCell ref="I56:J56"/>
    <mergeCell ref="R57:S57"/>
    <mergeCell ref="O64:P64"/>
    <mergeCell ref="O65:P65"/>
    <mergeCell ref="O66:P66"/>
    <mergeCell ref="O67:P67"/>
    <mergeCell ref="O28:P28"/>
    <mergeCell ref="R28:S28"/>
    <mergeCell ref="O30:P30"/>
    <mergeCell ref="R30:S30"/>
    <mergeCell ref="O32:P32"/>
    <mergeCell ref="R32:S32"/>
    <mergeCell ref="O36:P36"/>
    <mergeCell ref="R36:S36"/>
    <mergeCell ref="O38:P38"/>
    <mergeCell ref="R38:S38"/>
    <mergeCell ref="O40:P40"/>
    <mergeCell ref="R40:S40"/>
    <mergeCell ref="O42:P42"/>
    <mergeCell ref="R42:S42"/>
    <mergeCell ref="O44:P44"/>
    <mergeCell ref="R44:S44"/>
    <mergeCell ref="R64:S64"/>
    <mergeCell ref="R65:S65"/>
    <mergeCell ref="R66:S66"/>
    <mergeCell ref="R67:S67"/>
  </mergeCells>
  <printOptions horizontalCentered="1"/>
  <pageMargins left="0.11811023622047245" right="0.11811023622047245" top="0.51181102362204722" bottom="0.51181102362204722" header="0.31496062992125984" footer="0.31496062992125984"/>
  <pageSetup scale="83" fitToHeight="0" orientation="landscape" r:id="rId1"/>
  <headerFooter>
    <oddFooter>&amp;RPágina &amp;P de &amp;N</oddFooter>
    <evenFooter>&amp;L&amp;B Reporte Seguimiento Metas Compromiso // Universidad de Quintana Roo &amp;RPágina &amp;P de &amp;N</even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36"/>
  <sheetViews>
    <sheetView view="pageBreakPreview" topLeftCell="A7" zoomScale="85" zoomScaleNormal="70" zoomScaleSheetLayoutView="85" workbookViewId="0">
      <selection activeCell="A19" sqref="A19"/>
    </sheetView>
  </sheetViews>
  <sheetFormatPr baseColWidth="10" defaultRowHeight="13.8" x14ac:dyDescent="0.25"/>
  <cols>
    <col min="1" max="1" width="13.3984375" customWidth="1"/>
    <col min="2" max="2" width="27.3984375" customWidth="1"/>
    <col min="4" max="4" width="13.8984375" customWidth="1"/>
    <col min="6" max="6" width="16.19921875" customWidth="1"/>
    <col min="7" max="7" width="16" customWidth="1"/>
    <col min="8" max="12" width="10.5" customWidth="1"/>
  </cols>
  <sheetData>
    <row r="1" spans="1:15" ht="17.399999999999999" x14ac:dyDescent="0.3">
      <c r="A1" s="332" t="s">
        <v>120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4" spans="1:15" s="1" customFormat="1" x14ac:dyDescent="0.3">
      <c r="C4" s="229" t="s">
        <v>122</v>
      </c>
      <c r="D4" s="229"/>
      <c r="E4" s="229"/>
      <c r="F4" s="229"/>
      <c r="G4" s="229"/>
      <c r="H4" s="229"/>
      <c r="I4" s="229"/>
      <c r="J4" s="28"/>
      <c r="K4" s="28"/>
      <c r="L4" s="28"/>
    </row>
    <row r="5" spans="1:15" s="1" customFormat="1" x14ac:dyDescent="0.3">
      <c r="C5" s="229"/>
      <c r="D5" s="229"/>
      <c r="E5" s="229"/>
      <c r="F5" s="229"/>
      <c r="G5" s="229"/>
      <c r="H5" s="229"/>
      <c r="I5" s="229"/>
      <c r="J5" s="28"/>
      <c r="K5" s="28"/>
      <c r="L5" s="28"/>
    </row>
    <row r="6" spans="1:15" s="1" customFormat="1" x14ac:dyDescent="0.3"/>
    <row r="7" spans="1:15" s="1" customFormat="1" ht="14.25" customHeight="1" x14ac:dyDescent="0.3">
      <c r="A7" s="353" t="s">
        <v>119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28"/>
      <c r="M7" s="28"/>
      <c r="N7" s="28"/>
      <c r="O7" s="28"/>
    </row>
    <row r="8" spans="1:15" s="1" customFormat="1" x14ac:dyDescent="0.3">
      <c r="A8" s="354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28"/>
      <c r="M8" s="28"/>
      <c r="N8" s="28"/>
      <c r="O8" s="28"/>
    </row>
    <row r="9" spans="1:15" s="1" customFormat="1" x14ac:dyDescent="0.3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1" customFormat="1" x14ac:dyDescent="0.3">
      <c r="B10" s="222" t="s">
        <v>17</v>
      </c>
      <c r="C10" s="222"/>
      <c r="D10" s="222"/>
      <c r="E10" s="222"/>
      <c r="F10" s="222"/>
    </row>
    <row r="11" spans="1:15" s="1" customFormat="1" x14ac:dyDescent="0.3">
      <c r="B11" s="27" t="s">
        <v>26</v>
      </c>
      <c r="C11" s="6" t="s">
        <v>155</v>
      </c>
    </row>
    <row r="12" spans="1:15" s="1" customFormat="1" x14ac:dyDescent="0.3">
      <c r="B12" s="27" t="s">
        <v>27</v>
      </c>
      <c r="C12" s="355" t="s">
        <v>156</v>
      </c>
      <c r="D12" s="356"/>
      <c r="E12" s="356"/>
      <c r="F12" s="357"/>
    </row>
    <row r="13" spans="1:15" s="1" customFormat="1" x14ac:dyDescent="0.3">
      <c r="C13" s="24"/>
      <c r="D13" s="24"/>
      <c r="E13" s="24"/>
      <c r="F13" s="24"/>
    </row>
    <row r="14" spans="1:15" s="1" customFormat="1" x14ac:dyDescent="0.3">
      <c r="B14" s="27" t="s">
        <v>33</v>
      </c>
      <c r="C14" s="71">
        <v>2011</v>
      </c>
      <c r="D14" s="24"/>
      <c r="E14" s="24"/>
      <c r="F14" s="24"/>
    </row>
    <row r="15" spans="1:15" s="1" customFormat="1" x14ac:dyDescent="0.3">
      <c r="C15" s="25"/>
      <c r="D15" s="24"/>
      <c r="E15" s="24"/>
      <c r="F15" s="24"/>
    </row>
    <row r="16" spans="1:15" s="1" customFormat="1" x14ac:dyDescent="0.3">
      <c r="B16" s="27" t="s">
        <v>28</v>
      </c>
      <c r="C16" s="73" t="s">
        <v>217</v>
      </c>
    </row>
    <row r="17" spans="1:14" s="1" customFormat="1" x14ac:dyDescent="0.3">
      <c r="C17" s="27"/>
      <c r="D17" s="27"/>
    </row>
    <row r="18" spans="1:14" s="1" customFormat="1" x14ac:dyDescent="0.3">
      <c r="C18" s="358"/>
      <c r="D18" s="358"/>
      <c r="E18" s="191"/>
      <c r="F18" s="191"/>
    </row>
    <row r="19" spans="1:14" s="1" customFormat="1" x14ac:dyDescent="0.3"/>
    <row r="20" spans="1:14" s="1" customFormat="1" x14ac:dyDescent="0.3">
      <c r="B20" s="27" t="s">
        <v>43</v>
      </c>
      <c r="C20" s="163" t="s">
        <v>215</v>
      </c>
    </row>
    <row r="21" spans="1:14" s="1" customFormat="1" x14ac:dyDescent="0.3">
      <c r="B21" s="27" t="s">
        <v>44</v>
      </c>
      <c r="C21" s="146" t="s">
        <v>166</v>
      </c>
      <c r="D21" s="147"/>
      <c r="E21" s="147"/>
      <c r="F21" s="147"/>
      <c r="G21" s="148"/>
      <c r="I21" s="222"/>
      <c r="J21" s="222"/>
      <c r="K21" s="26"/>
    </row>
    <row r="22" spans="1:14" s="1" customFormat="1" x14ac:dyDescent="0.3"/>
    <row r="23" spans="1:14" s="1" customFormat="1" x14ac:dyDescent="0.3">
      <c r="B23" s="222" t="s">
        <v>74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9"/>
      <c r="M23" s="29"/>
      <c r="N23" s="29"/>
    </row>
    <row r="24" spans="1:14" s="1" customFormat="1" x14ac:dyDescent="0.3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4.25" customHeight="1" x14ac:dyDescent="0.25">
      <c r="A25" s="333" t="s">
        <v>45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5"/>
    </row>
    <row r="26" spans="1:14" x14ac:dyDescent="0.25">
      <c r="A26" s="336" t="s">
        <v>237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8"/>
    </row>
    <row r="27" spans="1:14" x14ac:dyDescent="0.25">
      <c r="A27" s="339"/>
      <c r="B27" s="340"/>
      <c r="C27" s="340"/>
      <c r="D27" s="340"/>
      <c r="E27" s="340"/>
      <c r="F27" s="340"/>
      <c r="G27" s="340"/>
      <c r="H27" s="340"/>
      <c r="I27" s="340"/>
      <c r="J27" s="340"/>
      <c r="K27" s="341"/>
    </row>
    <row r="28" spans="1:14" x14ac:dyDescent="0.25">
      <c r="A28" s="339"/>
      <c r="B28" s="340"/>
      <c r="C28" s="340"/>
      <c r="D28" s="340"/>
      <c r="E28" s="340"/>
      <c r="F28" s="340"/>
      <c r="G28" s="340"/>
      <c r="H28" s="340"/>
      <c r="I28" s="340"/>
      <c r="J28" s="340"/>
      <c r="K28" s="341"/>
    </row>
    <row r="29" spans="1:14" x14ac:dyDescent="0.25">
      <c r="A29" s="342"/>
      <c r="B29" s="343"/>
      <c r="C29" s="343"/>
      <c r="D29" s="343"/>
      <c r="E29" s="343"/>
      <c r="F29" s="343"/>
      <c r="G29" s="343"/>
      <c r="H29" s="343"/>
      <c r="I29" s="343"/>
      <c r="J29" s="343"/>
      <c r="K29" s="344"/>
    </row>
    <row r="30" spans="1:14" ht="14.25" customHeight="1" x14ac:dyDescent="0.25">
      <c r="A30" s="333" t="s">
        <v>83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5"/>
    </row>
    <row r="31" spans="1:14" x14ac:dyDescent="0.25">
      <c r="A31" s="336" t="s">
        <v>238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8"/>
    </row>
    <row r="32" spans="1:14" x14ac:dyDescent="0.25">
      <c r="A32" s="339"/>
      <c r="B32" s="340"/>
      <c r="C32" s="340"/>
      <c r="D32" s="340"/>
      <c r="E32" s="340"/>
      <c r="F32" s="340"/>
      <c r="G32" s="340"/>
      <c r="H32" s="340"/>
      <c r="I32" s="340"/>
      <c r="J32" s="340"/>
      <c r="K32" s="341"/>
    </row>
    <row r="33" spans="1:11" x14ac:dyDescent="0.25">
      <c r="A33" s="339"/>
      <c r="B33" s="340"/>
      <c r="C33" s="340"/>
      <c r="D33" s="340"/>
      <c r="E33" s="340"/>
      <c r="F33" s="340"/>
      <c r="G33" s="340"/>
      <c r="H33" s="340"/>
      <c r="I33" s="340"/>
      <c r="J33" s="340"/>
      <c r="K33" s="341"/>
    </row>
    <row r="34" spans="1:11" x14ac:dyDescent="0.25">
      <c r="A34" s="342"/>
      <c r="B34" s="343"/>
      <c r="C34" s="343"/>
      <c r="D34" s="343"/>
      <c r="E34" s="343"/>
      <c r="F34" s="343"/>
      <c r="G34" s="343"/>
      <c r="H34" s="343"/>
      <c r="I34" s="343"/>
      <c r="J34" s="343"/>
      <c r="K34" s="344"/>
    </row>
    <row r="35" spans="1:11" ht="14.25" customHeight="1" x14ac:dyDescent="0.25">
      <c r="A35" s="333" t="s">
        <v>86</v>
      </c>
      <c r="B35" s="334"/>
      <c r="C35" s="334"/>
      <c r="D35" s="334"/>
      <c r="E35" s="334"/>
      <c r="F35" s="334"/>
      <c r="G35" s="334"/>
      <c r="H35" s="334"/>
      <c r="I35" s="334"/>
      <c r="J35" s="334"/>
      <c r="K35" s="335"/>
    </row>
    <row r="36" spans="1:11" x14ac:dyDescent="0.25">
      <c r="A36" s="336" t="s">
        <v>218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8"/>
    </row>
    <row r="37" spans="1:11" x14ac:dyDescent="0.25">
      <c r="A37" s="339"/>
      <c r="B37" s="340"/>
      <c r="C37" s="340"/>
      <c r="D37" s="340"/>
      <c r="E37" s="340"/>
      <c r="F37" s="340"/>
      <c r="G37" s="340"/>
      <c r="H37" s="340"/>
      <c r="I37" s="340"/>
      <c r="J37" s="340"/>
      <c r="K37" s="341"/>
    </row>
    <row r="38" spans="1:11" x14ac:dyDescent="0.25">
      <c r="A38" s="339"/>
      <c r="B38" s="340"/>
      <c r="C38" s="340"/>
      <c r="D38" s="340"/>
      <c r="E38" s="340"/>
      <c r="F38" s="340"/>
      <c r="G38" s="340"/>
      <c r="H38" s="340"/>
      <c r="I38" s="340"/>
      <c r="J38" s="340"/>
      <c r="K38" s="341"/>
    </row>
    <row r="39" spans="1:11" x14ac:dyDescent="0.25">
      <c r="A39" s="342"/>
      <c r="B39" s="343"/>
      <c r="C39" s="343"/>
      <c r="D39" s="343"/>
      <c r="E39" s="343"/>
      <c r="F39" s="343"/>
      <c r="G39" s="343"/>
      <c r="H39" s="343"/>
      <c r="I39" s="343"/>
      <c r="J39" s="343"/>
      <c r="K39" s="344"/>
    </row>
    <row r="40" spans="1:11" ht="14.25" customHeight="1" x14ac:dyDescent="0.25">
      <c r="A40" s="333" t="s">
        <v>87</v>
      </c>
      <c r="B40" s="334"/>
      <c r="C40" s="334"/>
      <c r="D40" s="334"/>
      <c r="E40" s="334"/>
      <c r="F40" s="334"/>
      <c r="G40" s="334"/>
      <c r="H40" s="334"/>
      <c r="I40" s="334"/>
      <c r="J40" s="334"/>
      <c r="K40" s="335"/>
    </row>
    <row r="41" spans="1:11" x14ac:dyDescent="0.25">
      <c r="A41" s="336" t="s">
        <v>219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8"/>
    </row>
    <row r="42" spans="1:11" x14ac:dyDescent="0.25">
      <c r="A42" s="339"/>
      <c r="B42" s="340"/>
      <c r="C42" s="340"/>
      <c r="D42" s="340"/>
      <c r="E42" s="340"/>
      <c r="F42" s="340"/>
      <c r="G42" s="340"/>
      <c r="H42" s="340"/>
      <c r="I42" s="340"/>
      <c r="J42" s="340"/>
      <c r="K42" s="341"/>
    </row>
    <row r="43" spans="1:11" x14ac:dyDescent="0.25">
      <c r="A43" s="339"/>
      <c r="B43" s="340"/>
      <c r="C43" s="340"/>
      <c r="D43" s="340"/>
      <c r="E43" s="340"/>
      <c r="F43" s="340"/>
      <c r="G43" s="340"/>
      <c r="H43" s="340"/>
      <c r="I43" s="340"/>
      <c r="J43" s="340"/>
      <c r="K43" s="341"/>
    </row>
    <row r="44" spans="1:11" x14ac:dyDescent="0.25">
      <c r="A44" s="342"/>
      <c r="B44" s="343"/>
      <c r="C44" s="343"/>
      <c r="D44" s="343"/>
      <c r="E44" s="343"/>
      <c r="F44" s="343"/>
      <c r="G44" s="343"/>
      <c r="H44" s="343"/>
      <c r="I44" s="343"/>
      <c r="J44" s="343"/>
      <c r="K44" s="344"/>
    </row>
    <row r="45" spans="1:11" ht="14.25" customHeight="1" x14ac:dyDescent="0.25">
      <c r="A45" s="333" t="s">
        <v>88</v>
      </c>
      <c r="B45" s="334"/>
      <c r="C45" s="334"/>
      <c r="D45" s="334"/>
      <c r="E45" s="334"/>
      <c r="F45" s="334"/>
      <c r="G45" s="334"/>
      <c r="H45" s="334"/>
      <c r="I45" s="334"/>
      <c r="J45" s="334"/>
      <c r="K45" s="335"/>
    </row>
    <row r="46" spans="1:11" x14ac:dyDescent="0.25">
      <c r="A46" s="336" t="s">
        <v>239</v>
      </c>
      <c r="B46" s="337"/>
      <c r="C46" s="337"/>
      <c r="D46" s="337"/>
      <c r="E46" s="337"/>
      <c r="F46" s="337"/>
      <c r="G46" s="337"/>
      <c r="H46" s="337"/>
      <c r="I46" s="337"/>
      <c r="J46" s="337"/>
      <c r="K46" s="338"/>
    </row>
    <row r="47" spans="1:11" x14ac:dyDescent="0.25">
      <c r="A47" s="339"/>
      <c r="B47" s="340"/>
      <c r="C47" s="340"/>
      <c r="D47" s="340"/>
      <c r="E47" s="340"/>
      <c r="F47" s="340"/>
      <c r="G47" s="340"/>
      <c r="H47" s="340"/>
      <c r="I47" s="340"/>
      <c r="J47" s="340"/>
      <c r="K47" s="341"/>
    </row>
    <row r="48" spans="1:11" x14ac:dyDescent="0.25">
      <c r="A48" s="339"/>
      <c r="B48" s="340"/>
      <c r="C48" s="340"/>
      <c r="D48" s="340"/>
      <c r="E48" s="340"/>
      <c r="F48" s="340"/>
      <c r="G48" s="340"/>
      <c r="H48" s="340"/>
      <c r="I48" s="340"/>
      <c r="J48" s="340"/>
      <c r="K48" s="341"/>
    </row>
    <row r="49" spans="1:11" x14ac:dyDescent="0.25">
      <c r="A49" s="342"/>
      <c r="B49" s="343"/>
      <c r="C49" s="343"/>
      <c r="D49" s="343"/>
      <c r="E49" s="343"/>
      <c r="F49" s="343"/>
      <c r="G49" s="343"/>
      <c r="H49" s="343"/>
      <c r="I49" s="343"/>
      <c r="J49" s="343"/>
      <c r="K49" s="344"/>
    </row>
    <row r="50" spans="1:11" ht="14.25" customHeight="1" x14ac:dyDescent="0.25">
      <c r="A50" s="333" t="s">
        <v>89</v>
      </c>
      <c r="B50" s="334"/>
      <c r="C50" s="334"/>
      <c r="D50" s="334"/>
      <c r="E50" s="334"/>
      <c r="F50" s="334"/>
      <c r="G50" s="334"/>
      <c r="H50" s="334"/>
      <c r="I50" s="334"/>
      <c r="J50" s="334"/>
      <c r="K50" s="335"/>
    </row>
    <row r="51" spans="1:11" x14ac:dyDescent="0.25">
      <c r="A51" s="336" t="s">
        <v>240</v>
      </c>
      <c r="B51" s="337"/>
      <c r="C51" s="337"/>
      <c r="D51" s="337"/>
      <c r="E51" s="337"/>
      <c r="F51" s="337"/>
      <c r="G51" s="337"/>
      <c r="H51" s="337"/>
      <c r="I51" s="337"/>
      <c r="J51" s="337"/>
      <c r="K51" s="338"/>
    </row>
    <row r="52" spans="1:11" x14ac:dyDescent="0.25">
      <c r="A52" s="339"/>
      <c r="B52" s="340"/>
      <c r="C52" s="340"/>
      <c r="D52" s="340"/>
      <c r="E52" s="340"/>
      <c r="F52" s="340"/>
      <c r="G52" s="340"/>
      <c r="H52" s="340"/>
      <c r="I52" s="340"/>
      <c r="J52" s="340"/>
      <c r="K52" s="341"/>
    </row>
    <row r="53" spans="1:11" x14ac:dyDescent="0.25">
      <c r="A53" s="339"/>
      <c r="B53" s="340"/>
      <c r="C53" s="340"/>
      <c r="D53" s="340"/>
      <c r="E53" s="340"/>
      <c r="F53" s="340"/>
      <c r="G53" s="340"/>
      <c r="H53" s="340"/>
      <c r="I53" s="340"/>
      <c r="J53" s="340"/>
      <c r="K53" s="341"/>
    </row>
    <row r="54" spans="1:11" x14ac:dyDescent="0.25">
      <c r="A54" s="342"/>
      <c r="B54" s="343"/>
      <c r="C54" s="343"/>
      <c r="D54" s="343"/>
      <c r="E54" s="343"/>
      <c r="F54" s="343"/>
      <c r="G54" s="343"/>
      <c r="H54" s="343"/>
      <c r="I54" s="343"/>
      <c r="J54" s="343"/>
      <c r="K54" s="344"/>
    </row>
    <row r="55" spans="1:11" ht="14.25" customHeight="1" x14ac:dyDescent="0.25">
      <c r="A55" s="333" t="s">
        <v>90</v>
      </c>
      <c r="B55" s="334"/>
      <c r="C55" s="334"/>
      <c r="D55" s="334"/>
      <c r="E55" s="334"/>
      <c r="F55" s="334"/>
      <c r="G55" s="334"/>
      <c r="H55" s="334"/>
      <c r="I55" s="334"/>
      <c r="J55" s="334"/>
      <c r="K55" s="335"/>
    </row>
    <row r="56" spans="1:11" x14ac:dyDescent="0.25">
      <c r="A56" s="336" t="s">
        <v>241</v>
      </c>
      <c r="B56" s="337"/>
      <c r="C56" s="337"/>
      <c r="D56" s="337"/>
      <c r="E56" s="337"/>
      <c r="F56" s="337"/>
      <c r="G56" s="337"/>
      <c r="H56" s="337"/>
      <c r="I56" s="337"/>
      <c r="J56" s="337"/>
      <c r="K56" s="338"/>
    </row>
    <row r="57" spans="1:11" x14ac:dyDescent="0.25">
      <c r="A57" s="339"/>
      <c r="B57" s="340"/>
      <c r="C57" s="340"/>
      <c r="D57" s="340"/>
      <c r="E57" s="340"/>
      <c r="F57" s="340"/>
      <c r="G57" s="340"/>
      <c r="H57" s="340"/>
      <c r="I57" s="340"/>
      <c r="J57" s="340"/>
      <c r="K57" s="341"/>
    </row>
    <row r="58" spans="1:11" x14ac:dyDescent="0.25">
      <c r="A58" s="339"/>
      <c r="B58" s="340"/>
      <c r="C58" s="340"/>
      <c r="D58" s="340"/>
      <c r="E58" s="340"/>
      <c r="F58" s="340"/>
      <c r="G58" s="340"/>
      <c r="H58" s="340"/>
      <c r="I58" s="340"/>
      <c r="J58" s="340"/>
      <c r="K58" s="341"/>
    </row>
    <row r="59" spans="1:11" x14ac:dyDescent="0.25">
      <c r="A59" s="342"/>
      <c r="B59" s="343"/>
      <c r="C59" s="343"/>
      <c r="D59" s="343"/>
      <c r="E59" s="343"/>
      <c r="F59" s="343"/>
      <c r="G59" s="343"/>
      <c r="H59" s="343"/>
      <c r="I59" s="343"/>
      <c r="J59" s="343"/>
      <c r="K59" s="344"/>
    </row>
    <row r="60" spans="1:11" ht="14.25" customHeight="1" x14ac:dyDescent="0.25">
      <c r="A60" s="333" t="s">
        <v>91</v>
      </c>
      <c r="B60" s="334"/>
      <c r="C60" s="334"/>
      <c r="D60" s="334"/>
      <c r="E60" s="334"/>
      <c r="F60" s="334"/>
      <c r="G60" s="334"/>
      <c r="H60" s="334"/>
      <c r="I60" s="334"/>
      <c r="J60" s="334"/>
      <c r="K60" s="335"/>
    </row>
    <row r="61" spans="1:11" ht="14.25" customHeight="1" x14ac:dyDescent="0.25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4"/>
    </row>
    <row r="62" spans="1:11" x14ac:dyDescent="0.25">
      <c r="A62" s="345" t="s">
        <v>47</v>
      </c>
      <c r="B62" s="345"/>
      <c r="C62" s="45" t="s">
        <v>39</v>
      </c>
      <c r="D62" s="36"/>
      <c r="E62" s="36"/>
      <c r="F62" s="36"/>
      <c r="G62" s="36"/>
      <c r="H62" s="36"/>
      <c r="I62" s="36"/>
      <c r="J62" s="36"/>
      <c r="K62" s="37"/>
    </row>
    <row r="63" spans="1:11" x14ac:dyDescent="0.25">
      <c r="A63" s="347" t="s">
        <v>48</v>
      </c>
      <c r="B63" s="347"/>
      <c r="C63" s="40">
        <v>42</v>
      </c>
      <c r="D63" s="348" t="s">
        <v>56</v>
      </c>
      <c r="E63" s="349"/>
      <c r="G63" s="60"/>
      <c r="H63" s="36"/>
      <c r="I63" s="36"/>
      <c r="J63" s="36"/>
      <c r="K63" s="37"/>
    </row>
    <row r="64" spans="1:11" x14ac:dyDescent="0.25">
      <c r="A64" s="41" t="s">
        <v>49</v>
      </c>
      <c r="B64" s="41"/>
      <c r="C64" s="40">
        <v>0</v>
      </c>
      <c r="D64" s="348"/>
      <c r="E64" s="349"/>
      <c r="F64" s="36"/>
      <c r="G64" s="36"/>
      <c r="H64" s="36"/>
      <c r="I64" s="36"/>
      <c r="J64" s="36"/>
      <c r="K64" s="37"/>
    </row>
    <row r="65" spans="1:11" x14ac:dyDescent="0.25">
      <c r="A65" s="41" t="s">
        <v>50</v>
      </c>
      <c r="B65" s="41"/>
      <c r="C65" s="40">
        <v>55</v>
      </c>
      <c r="D65" s="348"/>
      <c r="E65" s="349"/>
      <c r="F65" s="36"/>
      <c r="G65" s="36"/>
      <c r="H65" s="36"/>
      <c r="I65" s="36"/>
      <c r="J65" s="36"/>
      <c r="K65" s="37"/>
    </row>
    <row r="66" spans="1:11" x14ac:dyDescent="0.25">
      <c r="A66" s="38"/>
      <c r="B66" s="57" t="s">
        <v>82</v>
      </c>
      <c r="C66" s="40">
        <v>97</v>
      </c>
      <c r="D66" s="348"/>
      <c r="E66" s="349"/>
      <c r="F66" s="36"/>
      <c r="G66" s="36"/>
      <c r="H66" s="36"/>
      <c r="I66" s="36"/>
      <c r="J66" s="36"/>
      <c r="K66" s="37"/>
    </row>
    <row r="67" spans="1:11" x14ac:dyDescent="0.25">
      <c r="A67" s="38"/>
      <c r="B67" s="39"/>
      <c r="C67" s="36"/>
      <c r="D67" s="36"/>
      <c r="E67" s="36"/>
      <c r="F67" s="36"/>
      <c r="G67" s="36"/>
      <c r="H67" s="36"/>
      <c r="I67" s="36"/>
      <c r="J67" s="36"/>
      <c r="K67" s="37"/>
    </row>
    <row r="68" spans="1:11" x14ac:dyDescent="0.25">
      <c r="A68" s="350" t="s">
        <v>100</v>
      </c>
      <c r="B68" s="351"/>
      <c r="C68" s="45" t="s">
        <v>39</v>
      </c>
      <c r="D68" s="36"/>
      <c r="E68" s="36"/>
      <c r="F68" s="36"/>
      <c r="G68" s="36"/>
      <c r="H68" s="36"/>
      <c r="I68" s="36"/>
      <c r="J68" s="36"/>
      <c r="K68" s="37"/>
    </row>
    <row r="69" spans="1:11" x14ac:dyDescent="0.25">
      <c r="A69" s="347" t="s">
        <v>130</v>
      </c>
      <c r="B69" s="347"/>
      <c r="C69" s="40"/>
      <c r="D69" s="36"/>
      <c r="E69" s="36"/>
      <c r="F69" s="36"/>
      <c r="G69" s="36"/>
      <c r="H69" s="36"/>
      <c r="I69" s="36"/>
      <c r="J69" s="36"/>
      <c r="K69" s="37"/>
    </row>
    <row r="70" spans="1:11" x14ac:dyDescent="0.25">
      <c r="A70" s="347" t="s">
        <v>80</v>
      </c>
      <c r="B70" s="347"/>
      <c r="C70" s="40">
        <v>1405</v>
      </c>
      <c r="D70" s="36"/>
      <c r="E70" s="36"/>
      <c r="F70" s="36"/>
      <c r="G70" s="36"/>
      <c r="H70" s="36"/>
      <c r="I70" s="36"/>
      <c r="J70" s="36"/>
      <c r="K70" s="37"/>
    </row>
    <row r="71" spans="1:11" x14ac:dyDescent="0.25">
      <c r="A71" s="347" t="s">
        <v>81</v>
      </c>
      <c r="B71" s="347"/>
      <c r="C71" s="40">
        <v>19</v>
      </c>
      <c r="D71" s="36"/>
      <c r="E71" s="36"/>
      <c r="F71" s="36"/>
      <c r="G71" s="36"/>
      <c r="H71" s="36"/>
      <c r="I71" s="36"/>
      <c r="J71" s="36"/>
      <c r="K71" s="37"/>
    </row>
    <row r="72" spans="1:11" x14ac:dyDescent="0.25">
      <c r="A72" s="39"/>
      <c r="B72" s="57" t="s">
        <v>82</v>
      </c>
      <c r="C72" s="58">
        <f>C70+C71</f>
        <v>1424</v>
      </c>
      <c r="D72" s="36"/>
      <c r="E72" s="36"/>
      <c r="F72" s="36"/>
      <c r="G72" s="36"/>
      <c r="H72" s="36"/>
      <c r="I72" s="36"/>
      <c r="J72" s="36"/>
      <c r="K72" s="37"/>
    </row>
    <row r="73" spans="1:11" x14ac:dyDescent="0.25">
      <c r="A73" s="39"/>
      <c r="B73" s="39"/>
      <c r="C73" s="36"/>
      <c r="D73" s="36"/>
      <c r="E73" s="36"/>
      <c r="F73" s="36"/>
      <c r="G73" s="36"/>
      <c r="H73" s="36"/>
      <c r="I73" s="36"/>
      <c r="J73" s="36"/>
      <c r="K73" s="37"/>
    </row>
    <row r="74" spans="1:11" x14ac:dyDescent="0.25">
      <c r="A74" s="336" t="s">
        <v>51</v>
      </c>
      <c r="B74" s="337"/>
      <c r="C74" s="337"/>
      <c r="D74" s="337"/>
      <c r="E74" s="337"/>
      <c r="F74" s="337"/>
      <c r="G74" s="337"/>
      <c r="H74" s="337"/>
      <c r="I74" s="337"/>
      <c r="J74" s="337"/>
      <c r="K74" s="338"/>
    </row>
    <row r="75" spans="1:11" x14ac:dyDescent="0.25">
      <c r="A75" s="339"/>
      <c r="B75" s="340"/>
      <c r="C75" s="340"/>
      <c r="D75" s="340"/>
      <c r="E75" s="340"/>
      <c r="F75" s="340"/>
      <c r="G75" s="340"/>
      <c r="H75" s="340"/>
      <c r="I75" s="340"/>
      <c r="J75" s="340"/>
      <c r="K75" s="341"/>
    </row>
    <row r="76" spans="1:11" x14ac:dyDescent="0.25">
      <c r="A76" s="342"/>
      <c r="B76" s="343"/>
      <c r="C76" s="343"/>
      <c r="D76" s="343"/>
      <c r="E76" s="343"/>
      <c r="F76" s="343"/>
      <c r="G76" s="343"/>
      <c r="H76" s="343"/>
      <c r="I76" s="343"/>
      <c r="J76" s="343"/>
      <c r="K76" s="344"/>
    </row>
    <row r="77" spans="1:11" ht="14.25" customHeight="1" x14ac:dyDescent="0.25">
      <c r="A77" s="333" t="s">
        <v>92</v>
      </c>
      <c r="B77" s="334"/>
      <c r="C77" s="334"/>
      <c r="D77" s="334"/>
      <c r="E77" s="334"/>
      <c r="F77" s="334"/>
      <c r="G77" s="334"/>
      <c r="H77" s="334"/>
      <c r="I77" s="334"/>
      <c r="J77" s="334"/>
      <c r="K77" s="335"/>
    </row>
    <row r="78" spans="1:11" x14ac:dyDescent="0.25">
      <c r="A78" s="336" t="s">
        <v>221</v>
      </c>
      <c r="B78" s="337"/>
      <c r="C78" s="337"/>
      <c r="D78" s="337"/>
      <c r="E78" s="337"/>
      <c r="F78" s="337"/>
      <c r="G78" s="337"/>
      <c r="H78" s="337"/>
      <c r="I78" s="337"/>
      <c r="J78" s="337"/>
      <c r="K78" s="338"/>
    </row>
    <row r="79" spans="1:11" x14ac:dyDescent="0.25">
      <c r="A79" s="339"/>
      <c r="B79" s="340"/>
      <c r="C79" s="340"/>
      <c r="D79" s="340"/>
      <c r="E79" s="340"/>
      <c r="F79" s="340"/>
      <c r="G79" s="340"/>
      <c r="H79" s="340"/>
      <c r="I79" s="340"/>
      <c r="J79" s="340"/>
      <c r="K79" s="341"/>
    </row>
    <row r="80" spans="1:11" x14ac:dyDescent="0.25">
      <c r="A80" s="339"/>
      <c r="B80" s="340"/>
      <c r="C80" s="340"/>
      <c r="D80" s="340"/>
      <c r="E80" s="340"/>
      <c r="F80" s="340"/>
      <c r="G80" s="340"/>
      <c r="H80" s="340"/>
      <c r="I80" s="340"/>
      <c r="J80" s="340"/>
      <c r="K80" s="341"/>
    </row>
    <row r="81" spans="1:11" x14ac:dyDescent="0.25">
      <c r="A81" s="342"/>
      <c r="B81" s="343"/>
      <c r="C81" s="343"/>
      <c r="D81" s="343"/>
      <c r="E81" s="343"/>
      <c r="F81" s="343"/>
      <c r="G81" s="343"/>
      <c r="H81" s="343"/>
      <c r="I81" s="343"/>
      <c r="J81" s="343"/>
      <c r="K81" s="344"/>
    </row>
    <row r="82" spans="1:11" ht="14.25" customHeight="1" x14ac:dyDescent="0.25">
      <c r="A82" s="333" t="s">
        <v>93</v>
      </c>
      <c r="B82" s="334"/>
      <c r="C82" s="334"/>
      <c r="D82" s="334"/>
      <c r="E82" s="334"/>
      <c r="F82" s="334"/>
      <c r="G82" s="334"/>
      <c r="H82" s="334"/>
      <c r="I82" s="334"/>
      <c r="J82" s="334"/>
      <c r="K82" s="335"/>
    </row>
    <row r="83" spans="1:11" x14ac:dyDescent="0.25">
      <c r="A83" s="336" t="s">
        <v>242</v>
      </c>
      <c r="B83" s="337"/>
      <c r="C83" s="337"/>
      <c r="D83" s="337"/>
      <c r="E83" s="337"/>
      <c r="F83" s="337"/>
      <c r="G83" s="337"/>
      <c r="H83" s="337"/>
      <c r="I83" s="337"/>
      <c r="J83" s="337"/>
      <c r="K83" s="338"/>
    </row>
    <row r="84" spans="1:11" x14ac:dyDescent="0.25">
      <c r="A84" s="339"/>
      <c r="B84" s="340"/>
      <c r="C84" s="340"/>
      <c r="D84" s="340"/>
      <c r="E84" s="340"/>
      <c r="F84" s="340"/>
      <c r="G84" s="340"/>
      <c r="H84" s="340"/>
      <c r="I84" s="340"/>
      <c r="J84" s="340"/>
      <c r="K84" s="341"/>
    </row>
    <row r="85" spans="1:11" x14ac:dyDescent="0.25">
      <c r="A85" s="339"/>
      <c r="B85" s="340"/>
      <c r="C85" s="340"/>
      <c r="D85" s="340"/>
      <c r="E85" s="340"/>
      <c r="F85" s="340"/>
      <c r="G85" s="340"/>
      <c r="H85" s="340"/>
      <c r="I85" s="340"/>
      <c r="J85" s="340"/>
      <c r="K85" s="341"/>
    </row>
    <row r="86" spans="1:11" x14ac:dyDescent="0.25">
      <c r="A86" s="342"/>
      <c r="B86" s="343"/>
      <c r="C86" s="343"/>
      <c r="D86" s="343"/>
      <c r="E86" s="343"/>
      <c r="F86" s="343"/>
      <c r="G86" s="343"/>
      <c r="H86" s="343"/>
      <c r="I86" s="343"/>
      <c r="J86" s="343"/>
      <c r="K86" s="344"/>
    </row>
    <row r="87" spans="1:11" ht="14.25" customHeight="1" x14ac:dyDescent="0.25">
      <c r="A87" s="333" t="s">
        <v>94</v>
      </c>
      <c r="B87" s="334"/>
      <c r="C87" s="334"/>
      <c r="D87" s="334"/>
      <c r="E87" s="334"/>
      <c r="F87" s="334"/>
      <c r="G87" s="334"/>
      <c r="H87" s="334"/>
      <c r="I87" s="334"/>
      <c r="J87" s="334"/>
      <c r="K87" s="335"/>
    </row>
    <row r="88" spans="1:11" x14ac:dyDescent="0.25">
      <c r="A88" s="336" t="s">
        <v>222</v>
      </c>
      <c r="B88" s="337"/>
      <c r="C88" s="337"/>
      <c r="D88" s="337"/>
      <c r="E88" s="337"/>
      <c r="F88" s="337"/>
      <c r="G88" s="337"/>
      <c r="H88" s="337"/>
      <c r="I88" s="337"/>
      <c r="J88" s="337"/>
      <c r="K88" s="338"/>
    </row>
    <row r="89" spans="1:11" x14ac:dyDescent="0.25">
      <c r="A89" s="339"/>
      <c r="B89" s="340"/>
      <c r="C89" s="340"/>
      <c r="D89" s="340"/>
      <c r="E89" s="340"/>
      <c r="F89" s="340"/>
      <c r="G89" s="340"/>
      <c r="H89" s="340"/>
      <c r="I89" s="340"/>
      <c r="J89" s="340"/>
      <c r="K89" s="341"/>
    </row>
    <row r="90" spans="1:11" x14ac:dyDescent="0.25">
      <c r="A90" s="339"/>
      <c r="B90" s="340"/>
      <c r="C90" s="340"/>
      <c r="D90" s="340"/>
      <c r="E90" s="340"/>
      <c r="F90" s="340"/>
      <c r="G90" s="340"/>
      <c r="H90" s="340"/>
      <c r="I90" s="340"/>
      <c r="J90" s="340"/>
      <c r="K90" s="341"/>
    </row>
    <row r="91" spans="1:11" x14ac:dyDescent="0.25">
      <c r="A91" s="342"/>
      <c r="B91" s="343"/>
      <c r="C91" s="343"/>
      <c r="D91" s="343"/>
      <c r="E91" s="343"/>
      <c r="F91" s="343"/>
      <c r="G91" s="343"/>
      <c r="H91" s="343"/>
      <c r="I91" s="343"/>
      <c r="J91" s="343"/>
      <c r="K91" s="344"/>
    </row>
    <row r="92" spans="1:11" ht="14.25" customHeight="1" x14ac:dyDescent="0.25">
      <c r="A92" s="333" t="s">
        <v>95</v>
      </c>
      <c r="B92" s="334"/>
      <c r="C92" s="334"/>
      <c r="D92" s="334"/>
      <c r="E92" s="334"/>
      <c r="F92" s="334"/>
      <c r="G92" s="334"/>
      <c r="H92" s="334"/>
      <c r="I92" s="334"/>
      <c r="J92" s="334"/>
      <c r="K92" s="335"/>
    </row>
    <row r="93" spans="1:11" x14ac:dyDescent="0.25">
      <c r="A93" s="336" t="s">
        <v>220</v>
      </c>
      <c r="B93" s="337"/>
      <c r="C93" s="337"/>
      <c r="D93" s="337"/>
      <c r="E93" s="337"/>
      <c r="F93" s="337"/>
      <c r="G93" s="337"/>
      <c r="H93" s="337"/>
      <c r="I93" s="337"/>
      <c r="J93" s="337"/>
      <c r="K93" s="338"/>
    </row>
    <row r="94" spans="1:11" x14ac:dyDescent="0.25">
      <c r="A94" s="339"/>
      <c r="B94" s="340"/>
      <c r="C94" s="340"/>
      <c r="D94" s="340"/>
      <c r="E94" s="340"/>
      <c r="F94" s="340"/>
      <c r="G94" s="340"/>
      <c r="H94" s="340"/>
      <c r="I94" s="340"/>
      <c r="J94" s="340"/>
      <c r="K94" s="341"/>
    </row>
    <row r="95" spans="1:11" x14ac:dyDescent="0.25">
      <c r="A95" s="339"/>
      <c r="B95" s="340"/>
      <c r="C95" s="340"/>
      <c r="D95" s="340"/>
      <c r="E95" s="340"/>
      <c r="F95" s="340"/>
      <c r="G95" s="340"/>
      <c r="H95" s="340"/>
      <c r="I95" s="340"/>
      <c r="J95" s="340"/>
      <c r="K95" s="341"/>
    </row>
    <row r="96" spans="1:11" x14ac:dyDescent="0.25">
      <c r="A96" s="342"/>
      <c r="B96" s="343"/>
      <c r="C96" s="343"/>
      <c r="D96" s="343"/>
      <c r="E96" s="343"/>
      <c r="F96" s="343"/>
      <c r="G96" s="343"/>
      <c r="H96" s="343"/>
      <c r="I96" s="343"/>
      <c r="J96" s="343"/>
      <c r="K96" s="344"/>
    </row>
    <row r="97" spans="1:11" x14ac:dyDescent="0.25">
      <c r="A97" s="46"/>
      <c r="B97" s="47"/>
      <c r="C97" s="47"/>
      <c r="D97" s="47"/>
      <c r="E97" s="47"/>
      <c r="F97" s="47"/>
      <c r="G97" s="47"/>
      <c r="H97" s="47"/>
      <c r="I97" s="47"/>
      <c r="J97" s="47"/>
      <c r="K97" s="48"/>
    </row>
    <row r="98" spans="1:11" x14ac:dyDescent="0.25">
      <c r="A98" s="46"/>
      <c r="B98" s="47"/>
      <c r="C98" s="47"/>
      <c r="D98" s="47"/>
      <c r="E98" s="47"/>
      <c r="F98" s="47"/>
      <c r="G98" s="47"/>
      <c r="H98" s="47"/>
      <c r="I98" s="47"/>
      <c r="J98" s="47"/>
      <c r="K98" s="48"/>
    </row>
    <row r="99" spans="1:11" ht="26.4" x14ac:dyDescent="0.25">
      <c r="A99" s="49">
        <v>1</v>
      </c>
      <c r="B99" s="49" t="s">
        <v>57</v>
      </c>
      <c r="C99" s="50" t="s">
        <v>9</v>
      </c>
      <c r="D99" s="51" t="s">
        <v>61</v>
      </c>
      <c r="E99" s="51" t="s">
        <v>62</v>
      </c>
      <c r="F99" s="51" t="s">
        <v>115</v>
      </c>
      <c r="G99" s="50" t="s">
        <v>63</v>
      </c>
      <c r="H99" s="51" t="s">
        <v>64</v>
      </c>
      <c r="I99" s="47"/>
      <c r="J99" s="47"/>
      <c r="K99" s="48"/>
    </row>
    <row r="100" spans="1:11" x14ac:dyDescent="0.25">
      <c r="A100" s="52"/>
      <c r="B100" s="53"/>
      <c r="C100" s="50">
        <v>1</v>
      </c>
      <c r="D100" s="50"/>
      <c r="E100" s="50"/>
      <c r="F100" s="21"/>
      <c r="G100" s="50"/>
      <c r="H100" s="50"/>
      <c r="I100" s="47"/>
      <c r="J100" s="47"/>
      <c r="K100" s="48"/>
    </row>
    <row r="101" spans="1:11" x14ac:dyDescent="0.25">
      <c r="A101" s="49">
        <v>5</v>
      </c>
      <c r="B101" s="49" t="s">
        <v>84</v>
      </c>
      <c r="C101" s="53"/>
      <c r="D101" s="53"/>
      <c r="E101" s="53"/>
      <c r="F101" s="53"/>
      <c r="G101" s="53"/>
      <c r="H101" s="54"/>
      <c r="I101" s="54"/>
      <c r="J101" s="54"/>
      <c r="K101" s="55"/>
    </row>
    <row r="102" spans="1:11" ht="26.4" x14ac:dyDescent="0.25">
      <c r="A102" s="53"/>
      <c r="B102" s="53"/>
      <c r="C102" s="50" t="s">
        <v>9</v>
      </c>
      <c r="D102" s="51" t="s">
        <v>85</v>
      </c>
      <c r="E102" s="51" t="s">
        <v>61</v>
      </c>
      <c r="F102" s="51" t="s">
        <v>115</v>
      </c>
      <c r="G102" s="51" t="s">
        <v>62</v>
      </c>
      <c r="H102" s="50" t="s">
        <v>63</v>
      </c>
      <c r="I102" s="51" t="s">
        <v>116</v>
      </c>
      <c r="J102" s="54"/>
      <c r="K102" s="55"/>
    </row>
    <row r="103" spans="1:11" x14ac:dyDescent="0.25">
      <c r="A103" s="53"/>
      <c r="B103" s="53"/>
      <c r="C103" s="50">
        <v>1</v>
      </c>
      <c r="D103" s="50"/>
      <c r="E103" s="51"/>
      <c r="F103" s="21"/>
      <c r="G103" s="50"/>
      <c r="H103" s="50"/>
      <c r="I103" s="50"/>
      <c r="J103" s="54"/>
      <c r="K103" s="55"/>
    </row>
    <row r="104" spans="1:11" x14ac:dyDescent="0.25">
      <c r="A104" s="49">
        <v>2</v>
      </c>
      <c r="B104" s="49" t="s">
        <v>60</v>
      </c>
      <c r="C104" s="53"/>
      <c r="D104" s="53"/>
      <c r="E104" s="53"/>
      <c r="F104" s="53"/>
      <c r="G104" s="53"/>
      <c r="H104" s="47"/>
      <c r="I104" s="47"/>
      <c r="J104" s="47"/>
      <c r="K104" s="48"/>
    </row>
    <row r="105" spans="1:11" ht="26.4" x14ac:dyDescent="0.25">
      <c r="A105" s="52"/>
      <c r="B105" s="53"/>
      <c r="C105" s="50" t="s">
        <v>9</v>
      </c>
      <c r="D105" s="51" t="s">
        <v>65</v>
      </c>
      <c r="E105" s="51" t="s">
        <v>62</v>
      </c>
      <c r="F105" s="51" t="s">
        <v>115</v>
      </c>
      <c r="G105" s="51" t="s">
        <v>66</v>
      </c>
      <c r="H105" s="59" t="s">
        <v>117</v>
      </c>
      <c r="I105" s="47"/>
      <c r="J105" s="47"/>
      <c r="K105" s="48"/>
    </row>
    <row r="106" spans="1:11" x14ac:dyDescent="0.25">
      <c r="A106" s="52"/>
      <c r="B106" s="53"/>
      <c r="C106" s="49"/>
      <c r="D106" s="49"/>
      <c r="E106" s="49"/>
      <c r="F106" s="21"/>
      <c r="G106" s="49"/>
      <c r="H106" s="49"/>
      <c r="I106" s="47"/>
      <c r="J106" s="47"/>
      <c r="K106" s="48"/>
    </row>
    <row r="107" spans="1:11" x14ac:dyDescent="0.25">
      <c r="A107" s="49">
        <v>3</v>
      </c>
      <c r="B107" s="49" t="s">
        <v>58</v>
      </c>
      <c r="C107" s="53"/>
      <c r="D107" s="53"/>
      <c r="E107" s="53"/>
      <c r="F107" s="53"/>
      <c r="G107" s="53"/>
      <c r="H107" s="47"/>
      <c r="I107" s="47"/>
      <c r="J107" s="47"/>
      <c r="K107" s="48"/>
    </row>
    <row r="108" spans="1:11" ht="66" x14ac:dyDescent="0.25">
      <c r="A108" s="52"/>
      <c r="B108" s="53"/>
      <c r="C108" s="50" t="s">
        <v>9</v>
      </c>
      <c r="D108" s="51" t="s">
        <v>67</v>
      </c>
      <c r="E108" s="51" t="s">
        <v>68</v>
      </c>
      <c r="F108" s="51" t="s">
        <v>118</v>
      </c>
      <c r="G108" s="51" t="s">
        <v>69</v>
      </c>
      <c r="H108" s="51" t="s">
        <v>70</v>
      </c>
      <c r="I108" s="47"/>
      <c r="J108" s="47"/>
      <c r="K108" s="48"/>
    </row>
    <row r="109" spans="1:11" x14ac:dyDescent="0.25">
      <c r="A109" s="52"/>
      <c r="B109" s="53"/>
      <c r="C109" s="49"/>
      <c r="D109" s="49"/>
      <c r="E109" s="49"/>
      <c r="F109" s="21"/>
      <c r="G109" s="49"/>
      <c r="H109" s="49"/>
      <c r="I109" s="47"/>
      <c r="J109" s="47"/>
      <c r="K109" s="48"/>
    </row>
    <row r="110" spans="1:11" x14ac:dyDescent="0.25">
      <c r="A110" s="49">
        <v>4</v>
      </c>
      <c r="B110" s="49" t="s">
        <v>59</v>
      </c>
      <c r="C110" s="53"/>
      <c r="D110" s="53"/>
      <c r="E110" s="53"/>
      <c r="F110" s="53"/>
      <c r="G110" s="53"/>
      <c r="H110" s="47"/>
      <c r="I110" s="47"/>
      <c r="J110" s="47"/>
      <c r="K110" s="48"/>
    </row>
    <row r="111" spans="1:11" ht="39.6" x14ac:dyDescent="0.25">
      <c r="A111" s="52"/>
      <c r="B111" s="53"/>
      <c r="C111" s="50" t="s">
        <v>9</v>
      </c>
      <c r="D111" s="51" t="s">
        <v>71</v>
      </c>
      <c r="E111" s="51" t="s">
        <v>72</v>
      </c>
      <c r="F111" s="51" t="s">
        <v>73</v>
      </c>
      <c r="G111" s="51"/>
      <c r="H111" s="47"/>
      <c r="I111" s="47"/>
      <c r="J111" s="47"/>
      <c r="K111" s="48"/>
    </row>
    <row r="112" spans="1:11" x14ac:dyDescent="0.25">
      <c r="A112" s="52"/>
      <c r="B112" s="53"/>
      <c r="C112" s="49"/>
      <c r="D112" s="49"/>
      <c r="E112" s="49"/>
      <c r="F112" s="49"/>
      <c r="G112" s="49"/>
      <c r="H112" s="47"/>
      <c r="I112" s="47"/>
      <c r="J112" s="47"/>
      <c r="K112" s="48"/>
    </row>
    <row r="113" spans="1:11" x14ac:dyDescent="0.25">
      <c r="A113" s="52"/>
      <c r="B113" s="53"/>
      <c r="C113" s="53"/>
      <c r="D113" s="53"/>
      <c r="E113" s="53"/>
      <c r="F113" s="53"/>
      <c r="G113" s="53"/>
      <c r="H113" s="54"/>
      <c r="I113" s="54"/>
      <c r="J113" s="54"/>
      <c r="K113" s="55"/>
    </row>
    <row r="114" spans="1:11" x14ac:dyDescent="0.25">
      <c r="A114" s="52"/>
      <c r="B114" s="53"/>
      <c r="C114" s="53"/>
      <c r="D114" s="53"/>
      <c r="E114" s="53"/>
      <c r="F114" s="53"/>
      <c r="G114" s="53"/>
      <c r="H114" s="54"/>
      <c r="I114" s="54"/>
      <c r="J114" s="54"/>
      <c r="K114" s="55"/>
    </row>
    <row r="115" spans="1:11" x14ac:dyDescent="0.25">
      <c r="A115" s="46"/>
      <c r="B115" s="47"/>
      <c r="C115" s="47"/>
      <c r="D115" s="47"/>
      <c r="E115" s="47"/>
      <c r="F115" s="47"/>
      <c r="G115" s="47"/>
      <c r="H115" s="47"/>
      <c r="I115" s="47"/>
      <c r="J115" s="47"/>
      <c r="K115" s="48"/>
    </row>
    <row r="116" spans="1:11" ht="14.25" customHeight="1" x14ac:dyDescent="0.25">
      <c r="A116" s="333" t="s">
        <v>96</v>
      </c>
      <c r="B116" s="334"/>
      <c r="C116" s="334"/>
      <c r="D116" s="334"/>
      <c r="E116" s="334"/>
      <c r="F116" s="334"/>
      <c r="G116" s="334"/>
      <c r="H116" s="334"/>
      <c r="I116" s="334"/>
      <c r="J116" s="334"/>
      <c r="K116" s="335"/>
    </row>
    <row r="117" spans="1:11" x14ac:dyDescent="0.25">
      <c r="A117" s="336" t="s">
        <v>220</v>
      </c>
      <c r="B117" s="337"/>
      <c r="C117" s="337"/>
      <c r="D117" s="337"/>
      <c r="E117" s="337"/>
      <c r="F117" s="337"/>
      <c r="G117" s="337"/>
      <c r="H117" s="337"/>
      <c r="I117" s="337"/>
      <c r="J117" s="337"/>
      <c r="K117" s="338"/>
    </row>
    <row r="118" spans="1:11" x14ac:dyDescent="0.25">
      <c r="A118" s="339"/>
      <c r="B118" s="340"/>
      <c r="C118" s="340"/>
      <c r="D118" s="340"/>
      <c r="E118" s="340"/>
      <c r="F118" s="340"/>
      <c r="G118" s="340"/>
      <c r="H118" s="340"/>
      <c r="I118" s="340"/>
      <c r="J118" s="340"/>
      <c r="K118" s="341"/>
    </row>
    <row r="119" spans="1:11" x14ac:dyDescent="0.25">
      <c r="A119" s="339"/>
      <c r="B119" s="340"/>
      <c r="C119" s="340"/>
      <c r="D119" s="340"/>
      <c r="E119" s="340"/>
      <c r="F119" s="340"/>
      <c r="G119" s="340"/>
      <c r="H119" s="340"/>
      <c r="I119" s="340"/>
      <c r="J119" s="340"/>
      <c r="K119" s="341"/>
    </row>
    <row r="120" spans="1:11" x14ac:dyDescent="0.25">
      <c r="A120" s="342"/>
      <c r="B120" s="343"/>
      <c r="C120" s="343"/>
      <c r="D120" s="343"/>
      <c r="E120" s="343"/>
      <c r="F120" s="343"/>
      <c r="G120" s="343"/>
      <c r="H120" s="343"/>
      <c r="I120" s="343"/>
      <c r="J120" s="343"/>
      <c r="K120" s="344"/>
    </row>
    <row r="122" spans="1:11" ht="15" customHeight="1" x14ac:dyDescent="0.25">
      <c r="B122" s="35"/>
      <c r="C122" s="34"/>
      <c r="D122" s="34"/>
      <c r="E122" s="34"/>
      <c r="F122" s="34"/>
      <c r="G122" s="34"/>
      <c r="H122" s="34"/>
      <c r="I122" s="34"/>
      <c r="J122" s="34"/>
    </row>
    <row r="123" spans="1:11" ht="14.25" customHeight="1" x14ac:dyDescent="0.25">
      <c r="A123" s="346" t="s">
        <v>46</v>
      </c>
      <c r="B123" s="346"/>
      <c r="C123" s="345" t="s">
        <v>55</v>
      </c>
      <c r="D123" s="345"/>
    </row>
    <row r="124" spans="1:11" ht="14.25" customHeight="1" x14ac:dyDescent="0.25">
      <c r="A124" s="346"/>
      <c r="B124" s="346"/>
      <c r="C124" s="182">
        <v>1</v>
      </c>
      <c r="D124" s="182" t="s">
        <v>97</v>
      </c>
      <c r="F124" s="35"/>
      <c r="G124" s="35"/>
    </row>
    <row r="125" spans="1:11" ht="14.25" customHeight="1" x14ac:dyDescent="0.25">
      <c r="C125" s="182">
        <v>2</v>
      </c>
      <c r="D125" s="182" t="s">
        <v>52</v>
      </c>
      <c r="E125" s="128"/>
      <c r="F125" s="35"/>
      <c r="G125" s="35"/>
    </row>
    <row r="126" spans="1:11" ht="14.25" customHeight="1" x14ac:dyDescent="0.25">
      <c r="C126" s="183">
        <v>3</v>
      </c>
      <c r="D126" s="183" t="s">
        <v>53</v>
      </c>
      <c r="E126" s="128" t="s">
        <v>56</v>
      </c>
      <c r="F126" s="35"/>
      <c r="G126" s="35"/>
    </row>
    <row r="127" spans="1:11" ht="14.25" customHeight="1" x14ac:dyDescent="0.25">
      <c r="C127" s="184">
        <v>4</v>
      </c>
      <c r="D127" s="184" t="s">
        <v>54</v>
      </c>
      <c r="F127" s="35"/>
      <c r="G127" s="35"/>
    </row>
    <row r="128" spans="1:11" ht="14.25" customHeight="1" x14ac:dyDescent="0.25">
      <c r="C128" s="127"/>
      <c r="D128" s="127"/>
      <c r="E128" s="128"/>
      <c r="F128" s="35"/>
      <c r="G128" s="35"/>
    </row>
    <row r="129" spans="1:23" ht="14.25" customHeight="1" x14ac:dyDescent="0.25">
      <c r="C129" s="127"/>
      <c r="D129" s="127"/>
      <c r="E129" s="128"/>
      <c r="F129" s="35"/>
      <c r="G129" s="35"/>
    </row>
    <row r="130" spans="1:23" ht="14.25" customHeight="1" x14ac:dyDescent="0.25">
      <c r="C130" s="127"/>
      <c r="D130" s="127"/>
      <c r="E130" s="128"/>
      <c r="F130" s="35"/>
      <c r="G130" s="35"/>
    </row>
    <row r="131" spans="1:23" ht="14.25" customHeight="1" x14ac:dyDescent="0.25">
      <c r="C131" s="127"/>
      <c r="D131" s="127"/>
      <c r="E131" s="128"/>
      <c r="F131" s="35"/>
      <c r="G131" s="35"/>
    </row>
    <row r="132" spans="1:23" ht="14.25" customHeight="1" x14ac:dyDescent="0.25">
      <c r="C132" s="127"/>
      <c r="D132" s="127"/>
      <c r="E132" s="128"/>
      <c r="F132" s="35"/>
      <c r="G132" s="35"/>
    </row>
    <row r="133" spans="1:23" ht="14.25" customHeight="1" x14ac:dyDescent="0.25">
      <c r="C133" s="127"/>
      <c r="D133" s="127"/>
      <c r="E133" s="128"/>
      <c r="F133" s="35"/>
      <c r="G133" s="35"/>
    </row>
    <row r="134" spans="1:23" ht="14.25" customHeight="1" x14ac:dyDescent="0.3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81"/>
      <c r="O134" s="81"/>
      <c r="P134" s="81"/>
      <c r="Q134" s="126"/>
      <c r="R134" s="126"/>
      <c r="S134" s="126"/>
      <c r="T134" s="126"/>
      <c r="U134" s="126"/>
      <c r="V134" s="81"/>
      <c r="W134" s="81"/>
    </row>
    <row r="135" spans="1:23" ht="14.25" customHeight="1" x14ac:dyDescent="0.3">
      <c r="A135" s="193" t="s">
        <v>152</v>
      </c>
      <c r="B135" s="193"/>
      <c r="C135" s="125"/>
      <c r="D135" s="331" t="s">
        <v>153</v>
      </c>
      <c r="E135" s="331"/>
      <c r="F135" s="331"/>
      <c r="G135" s="125"/>
      <c r="H135" s="331" t="s">
        <v>154</v>
      </c>
      <c r="I135" s="331"/>
      <c r="J135" s="331"/>
      <c r="K135" s="125"/>
      <c r="L135" s="125"/>
      <c r="M135" s="125"/>
      <c r="N135" s="81"/>
      <c r="O135" s="81"/>
      <c r="P135" s="81"/>
      <c r="Q135" s="352"/>
      <c r="R135" s="352"/>
      <c r="S135" s="352"/>
      <c r="T135" s="352"/>
      <c r="U135" s="352"/>
      <c r="V135" s="81"/>
      <c r="W135" s="81"/>
    </row>
    <row r="136" spans="1:23" ht="14.25" customHeight="1" x14ac:dyDescent="0.3">
      <c r="A136" s="191" t="s">
        <v>246</v>
      </c>
      <c r="B136" s="191"/>
      <c r="C136" s="127"/>
      <c r="D136" s="191" t="s">
        <v>247</v>
      </c>
      <c r="E136" s="191"/>
      <c r="F136" s="191"/>
      <c r="G136" s="35"/>
      <c r="H136" s="191" t="s">
        <v>248</v>
      </c>
      <c r="I136" s="191"/>
      <c r="J136" s="191"/>
    </row>
  </sheetData>
  <mergeCells count="51">
    <mergeCell ref="Q135:U135"/>
    <mergeCell ref="A7:K8"/>
    <mergeCell ref="C4:I5"/>
    <mergeCell ref="A25:K25"/>
    <mergeCell ref="A30:K30"/>
    <mergeCell ref="A31:K34"/>
    <mergeCell ref="B10:F10"/>
    <mergeCell ref="C12:F12"/>
    <mergeCell ref="C18:D18"/>
    <mergeCell ref="B23:K23"/>
    <mergeCell ref="A93:K96"/>
    <mergeCell ref="A60:K60"/>
    <mergeCell ref="A77:K77"/>
    <mergeCell ref="A78:K81"/>
    <mergeCell ref="A63:B63"/>
    <mergeCell ref="A70:B70"/>
    <mergeCell ref="A35:K35"/>
    <mergeCell ref="A36:K39"/>
    <mergeCell ref="A92:K92"/>
    <mergeCell ref="A55:K55"/>
    <mergeCell ref="A56:K59"/>
    <mergeCell ref="A45:K45"/>
    <mergeCell ref="A41:K44"/>
    <mergeCell ref="A40:K40"/>
    <mergeCell ref="A87:K87"/>
    <mergeCell ref="A74:K76"/>
    <mergeCell ref="A69:B69"/>
    <mergeCell ref="D63:E66"/>
    <mergeCell ref="A68:B68"/>
    <mergeCell ref="A1:K1"/>
    <mergeCell ref="A116:K116"/>
    <mergeCell ref="A117:K120"/>
    <mergeCell ref="C123:D123"/>
    <mergeCell ref="A123:B124"/>
    <mergeCell ref="I21:J21"/>
    <mergeCell ref="A82:K82"/>
    <mergeCell ref="A88:K91"/>
    <mergeCell ref="A83:K86"/>
    <mergeCell ref="A62:B62"/>
    <mergeCell ref="E18:F18"/>
    <mergeCell ref="A50:K50"/>
    <mergeCell ref="A51:K54"/>
    <mergeCell ref="A26:K29"/>
    <mergeCell ref="A46:K49"/>
    <mergeCell ref="A71:B71"/>
    <mergeCell ref="A136:B136"/>
    <mergeCell ref="A135:B135"/>
    <mergeCell ref="D136:F136"/>
    <mergeCell ref="D135:F135"/>
    <mergeCell ref="H135:J135"/>
    <mergeCell ref="H136:J136"/>
  </mergeCells>
  <pageMargins left="0.70866141732283472" right="0.70866141732283472" top="0.74803149606299213" bottom="0.74803149606299213" header="0.31496062992125984" footer="0.31496062992125984"/>
  <pageSetup scale="45" orientation="portrait" r:id="rId1"/>
  <rowBreaks count="1" manualBreakCount="1">
    <brk id="91" max="10" man="1"/>
  </rowBreaks>
  <colBreaks count="1" manualBreakCount="1">
    <brk id="11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8"/>
  <sheetViews>
    <sheetView view="pageBreakPreview" zoomScale="90" zoomScaleNormal="85" zoomScaleSheetLayoutView="90" workbookViewId="0">
      <selection activeCell="C55" sqref="C55:D55"/>
    </sheetView>
  </sheetViews>
  <sheetFormatPr baseColWidth="10" defaultRowHeight="13.8" x14ac:dyDescent="0.25"/>
  <cols>
    <col min="2" max="2" width="17.69921875" customWidth="1"/>
    <col min="4" max="4" width="14.5" customWidth="1"/>
  </cols>
  <sheetData>
    <row r="1" spans="1:15" ht="17.399999999999999" x14ac:dyDescent="0.3">
      <c r="A1" s="332" t="s">
        <v>120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4" spans="1:15" s="1" customFormat="1" x14ac:dyDescent="0.3">
      <c r="C4" s="229" t="s">
        <v>122</v>
      </c>
      <c r="D4" s="229"/>
      <c r="E4" s="229"/>
      <c r="F4" s="229"/>
      <c r="G4" s="229"/>
      <c r="H4" s="229"/>
      <c r="I4" s="229"/>
      <c r="J4" s="28"/>
      <c r="K4" s="28"/>
      <c r="L4" s="28"/>
    </row>
    <row r="5" spans="1:15" s="1" customFormat="1" x14ac:dyDescent="0.3">
      <c r="C5" s="229"/>
      <c r="D5" s="229"/>
      <c r="E5" s="229"/>
      <c r="F5" s="229"/>
      <c r="G5" s="229"/>
      <c r="H5" s="229"/>
      <c r="I5" s="229"/>
      <c r="J5" s="28"/>
      <c r="K5" s="28"/>
      <c r="L5" s="28"/>
    </row>
    <row r="6" spans="1:15" s="1" customFormat="1" x14ac:dyDescent="0.3"/>
    <row r="7" spans="1:15" s="1" customFormat="1" ht="14.25" customHeight="1" x14ac:dyDescent="0.3">
      <c r="A7" s="361" t="s">
        <v>129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8"/>
      <c r="M7" s="28"/>
      <c r="N7" s="28"/>
      <c r="O7" s="28"/>
    </row>
    <row r="8" spans="1:15" s="1" customFormat="1" x14ac:dyDescent="0.3">
      <c r="A8" s="229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8"/>
      <c r="M8" s="28"/>
      <c r="N8" s="28"/>
      <c r="O8" s="28"/>
    </row>
    <row r="9" spans="1:15" s="1" customFormat="1" x14ac:dyDescent="0.3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1" customFormat="1" x14ac:dyDescent="0.3">
      <c r="B10" s="222" t="s">
        <v>17</v>
      </c>
      <c r="C10" s="222"/>
      <c r="D10" s="222"/>
      <c r="E10" s="222"/>
      <c r="F10" s="222"/>
    </row>
    <row r="11" spans="1:15" s="1" customFormat="1" x14ac:dyDescent="0.3">
      <c r="B11" s="27" t="s">
        <v>26</v>
      </c>
      <c r="C11" s="6" t="s">
        <v>155</v>
      </c>
    </row>
    <row r="12" spans="1:15" s="1" customFormat="1" x14ac:dyDescent="0.3">
      <c r="B12" s="27" t="s">
        <v>27</v>
      </c>
      <c r="C12" s="355" t="s">
        <v>156</v>
      </c>
      <c r="D12" s="356"/>
      <c r="E12" s="356"/>
      <c r="F12" s="357"/>
    </row>
    <row r="13" spans="1:15" s="1" customFormat="1" x14ac:dyDescent="0.3">
      <c r="C13" s="31"/>
      <c r="D13" s="31"/>
      <c r="E13" s="31"/>
      <c r="F13" s="31"/>
    </row>
    <row r="14" spans="1:15" s="1" customFormat="1" x14ac:dyDescent="0.3">
      <c r="B14" s="27" t="s">
        <v>33</v>
      </c>
      <c r="C14" s="71">
        <v>2011</v>
      </c>
      <c r="D14" s="31"/>
      <c r="E14" s="31"/>
      <c r="F14" s="31"/>
    </row>
    <row r="15" spans="1:15" s="1" customFormat="1" x14ac:dyDescent="0.3">
      <c r="C15" s="32"/>
      <c r="D15" s="31"/>
      <c r="E15" s="31"/>
      <c r="F15" s="31"/>
    </row>
    <row r="16" spans="1:15" s="1" customFormat="1" x14ac:dyDescent="0.3">
      <c r="B16" s="27" t="s">
        <v>28</v>
      </c>
      <c r="C16" s="73" t="s">
        <v>217</v>
      </c>
    </row>
    <row r="17" spans="1:14" s="1" customFormat="1" x14ac:dyDescent="0.3">
      <c r="C17" s="73" t="s">
        <v>223</v>
      </c>
      <c r="D17" s="27"/>
    </row>
    <row r="18" spans="1:14" s="1" customFormat="1" x14ac:dyDescent="0.3">
      <c r="C18" s="358"/>
      <c r="D18" s="358"/>
      <c r="E18" s="191"/>
      <c r="F18" s="191"/>
    </row>
    <row r="19" spans="1:14" s="1" customFormat="1" x14ac:dyDescent="0.3"/>
    <row r="20" spans="1:14" s="1" customFormat="1" x14ac:dyDescent="0.3">
      <c r="B20" s="27" t="s">
        <v>43</v>
      </c>
      <c r="C20" s="6" t="s">
        <v>224</v>
      </c>
    </row>
    <row r="21" spans="1:14" s="1" customFormat="1" x14ac:dyDescent="0.3">
      <c r="B21" s="27" t="s">
        <v>44</v>
      </c>
      <c r="C21" s="221" t="s">
        <v>224</v>
      </c>
      <c r="D21" s="221"/>
      <c r="E21" s="221"/>
      <c r="F21" s="221"/>
      <c r="G21" s="221"/>
      <c r="I21" s="222"/>
      <c r="J21" s="222"/>
      <c r="K21" s="33"/>
    </row>
    <row r="22" spans="1:14" s="1" customFormat="1" x14ac:dyDescent="0.3"/>
    <row r="23" spans="1:14" s="1" customFormat="1" x14ac:dyDescent="0.3">
      <c r="B23" s="222" t="s">
        <v>75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9"/>
      <c r="M23" s="29"/>
      <c r="N23" s="29"/>
    </row>
    <row r="24" spans="1:14" s="1" customFormat="1" x14ac:dyDescent="0.3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4.25" customHeight="1" x14ac:dyDescent="0.25">
      <c r="A25" s="333" t="s">
        <v>76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5"/>
    </row>
    <row r="26" spans="1:14" x14ac:dyDescent="0.25">
      <c r="A26" s="336" t="s">
        <v>227</v>
      </c>
      <c r="B26" s="337"/>
      <c r="C26" s="337"/>
      <c r="D26" s="337"/>
      <c r="E26" s="337"/>
      <c r="F26" s="337"/>
      <c r="G26" s="337"/>
      <c r="H26" s="337"/>
      <c r="I26" s="337"/>
      <c r="J26" s="337"/>
      <c r="K26" s="338"/>
    </row>
    <row r="27" spans="1:14" x14ac:dyDescent="0.25">
      <c r="A27" s="339"/>
      <c r="B27" s="340"/>
      <c r="C27" s="340"/>
      <c r="D27" s="340"/>
      <c r="E27" s="340"/>
      <c r="F27" s="340"/>
      <c r="G27" s="340"/>
      <c r="H27" s="340"/>
      <c r="I27" s="340"/>
      <c r="J27" s="340"/>
      <c r="K27" s="341"/>
    </row>
    <row r="28" spans="1:14" x14ac:dyDescent="0.25">
      <c r="A28" s="339"/>
      <c r="B28" s="340"/>
      <c r="C28" s="340"/>
      <c r="D28" s="340"/>
      <c r="E28" s="340"/>
      <c r="F28" s="340"/>
      <c r="G28" s="340"/>
      <c r="H28" s="340"/>
      <c r="I28" s="340"/>
      <c r="J28" s="340"/>
      <c r="K28" s="341"/>
    </row>
    <row r="29" spans="1:14" x14ac:dyDescent="0.25">
      <c r="A29" s="342"/>
      <c r="B29" s="343"/>
      <c r="C29" s="343"/>
      <c r="D29" s="343"/>
      <c r="E29" s="343"/>
      <c r="F29" s="343"/>
      <c r="G29" s="343"/>
      <c r="H29" s="343"/>
      <c r="I29" s="343"/>
      <c r="J29" s="343"/>
      <c r="K29" s="344"/>
    </row>
    <row r="30" spans="1:14" ht="14.25" customHeight="1" x14ac:dyDescent="0.25">
      <c r="A30" s="333" t="s">
        <v>125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5"/>
    </row>
    <row r="31" spans="1:14" x14ac:dyDescent="0.25">
      <c r="A31" s="336" t="s">
        <v>243</v>
      </c>
      <c r="B31" s="337"/>
      <c r="C31" s="337"/>
      <c r="D31" s="337"/>
      <c r="E31" s="337"/>
      <c r="F31" s="337"/>
      <c r="G31" s="337"/>
      <c r="H31" s="337"/>
      <c r="I31" s="337"/>
      <c r="J31" s="337"/>
      <c r="K31" s="338"/>
    </row>
    <row r="32" spans="1:14" x14ac:dyDescent="0.25">
      <c r="A32" s="339"/>
      <c r="B32" s="340"/>
      <c r="C32" s="340"/>
      <c r="D32" s="340"/>
      <c r="E32" s="340"/>
      <c r="F32" s="340"/>
      <c r="G32" s="340"/>
      <c r="H32" s="340"/>
      <c r="I32" s="340"/>
      <c r="J32" s="340"/>
      <c r="K32" s="341"/>
    </row>
    <row r="33" spans="1:11" x14ac:dyDescent="0.25">
      <c r="A33" s="339"/>
      <c r="B33" s="340"/>
      <c r="C33" s="340"/>
      <c r="D33" s="340"/>
      <c r="E33" s="340"/>
      <c r="F33" s="340"/>
      <c r="G33" s="340"/>
      <c r="H33" s="340"/>
      <c r="I33" s="340"/>
      <c r="J33" s="340"/>
      <c r="K33" s="341"/>
    </row>
    <row r="34" spans="1:11" x14ac:dyDescent="0.25">
      <c r="A34" s="342"/>
      <c r="B34" s="343"/>
      <c r="C34" s="343"/>
      <c r="D34" s="343"/>
      <c r="E34" s="343"/>
      <c r="F34" s="343"/>
      <c r="G34" s="343"/>
      <c r="H34" s="343"/>
      <c r="I34" s="343"/>
      <c r="J34" s="343"/>
      <c r="K34" s="344"/>
    </row>
    <row r="35" spans="1:11" ht="14.25" customHeight="1" x14ac:dyDescent="0.25">
      <c r="A35" s="333" t="s">
        <v>77</v>
      </c>
      <c r="B35" s="334"/>
      <c r="C35" s="334"/>
      <c r="D35" s="334"/>
      <c r="E35" s="334"/>
      <c r="F35" s="334"/>
      <c r="G35" s="334"/>
      <c r="H35" s="334"/>
      <c r="I35" s="334"/>
      <c r="J35" s="334"/>
      <c r="K35" s="335"/>
    </row>
    <row r="36" spans="1:11" x14ac:dyDescent="0.25">
      <c r="A36" s="336" t="s">
        <v>244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8"/>
    </row>
    <row r="37" spans="1:11" x14ac:dyDescent="0.25">
      <c r="A37" s="339"/>
      <c r="B37" s="340"/>
      <c r="C37" s="340"/>
      <c r="D37" s="340"/>
      <c r="E37" s="340"/>
      <c r="F37" s="340"/>
      <c r="G37" s="340"/>
      <c r="H37" s="340"/>
      <c r="I37" s="340"/>
      <c r="J37" s="340"/>
      <c r="K37" s="341"/>
    </row>
    <row r="38" spans="1:11" x14ac:dyDescent="0.25">
      <c r="A38" s="339"/>
      <c r="B38" s="340"/>
      <c r="C38" s="340"/>
      <c r="D38" s="340"/>
      <c r="E38" s="340"/>
      <c r="F38" s="340"/>
      <c r="G38" s="340"/>
      <c r="H38" s="340"/>
      <c r="I38" s="340"/>
      <c r="J38" s="340"/>
      <c r="K38" s="341"/>
    </row>
    <row r="39" spans="1:11" x14ac:dyDescent="0.25">
      <c r="A39" s="342"/>
      <c r="B39" s="343"/>
      <c r="C39" s="343"/>
      <c r="D39" s="343"/>
      <c r="E39" s="343"/>
      <c r="F39" s="343"/>
      <c r="G39" s="343"/>
      <c r="H39" s="343"/>
      <c r="I39" s="343"/>
      <c r="J39" s="343"/>
      <c r="K39" s="344"/>
    </row>
    <row r="40" spans="1:11" ht="14.25" customHeight="1" x14ac:dyDescent="0.25">
      <c r="A40" s="333" t="s">
        <v>78</v>
      </c>
      <c r="B40" s="334"/>
      <c r="C40" s="334"/>
      <c r="D40" s="334"/>
      <c r="E40" s="334"/>
      <c r="F40" s="334"/>
      <c r="G40" s="334"/>
      <c r="H40" s="334"/>
      <c r="I40" s="334"/>
      <c r="J40" s="334"/>
      <c r="K40" s="335"/>
    </row>
    <row r="41" spans="1:11" x14ac:dyDescent="0.25">
      <c r="A41" s="336" t="s">
        <v>245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8"/>
    </row>
    <row r="42" spans="1:11" x14ac:dyDescent="0.25">
      <c r="A42" s="339"/>
      <c r="B42" s="340"/>
      <c r="C42" s="340"/>
      <c r="D42" s="340"/>
      <c r="E42" s="340"/>
      <c r="F42" s="340"/>
      <c r="G42" s="340"/>
      <c r="H42" s="340"/>
      <c r="I42" s="340"/>
      <c r="J42" s="340"/>
      <c r="K42" s="341"/>
    </row>
    <row r="43" spans="1:11" x14ac:dyDescent="0.25">
      <c r="A43" s="339"/>
      <c r="B43" s="340"/>
      <c r="C43" s="340"/>
      <c r="D43" s="340"/>
      <c r="E43" s="340"/>
      <c r="F43" s="340"/>
      <c r="G43" s="340"/>
      <c r="H43" s="340"/>
      <c r="I43" s="340"/>
      <c r="J43" s="340"/>
      <c r="K43" s="341"/>
    </row>
    <row r="44" spans="1:11" x14ac:dyDescent="0.25">
      <c r="A44" s="342"/>
      <c r="B44" s="343"/>
      <c r="C44" s="343"/>
      <c r="D44" s="343"/>
      <c r="E44" s="343"/>
      <c r="F44" s="343"/>
      <c r="G44" s="343"/>
      <c r="H44" s="343"/>
      <c r="I44" s="343"/>
      <c r="J44" s="343"/>
      <c r="K44" s="344"/>
    </row>
    <row r="45" spans="1:11" ht="14.25" customHeight="1" x14ac:dyDescent="0.25">
      <c r="A45" s="333" t="s">
        <v>79</v>
      </c>
      <c r="B45" s="334"/>
      <c r="C45" s="334"/>
      <c r="D45" s="334"/>
      <c r="E45" s="334"/>
      <c r="F45" s="334"/>
      <c r="G45" s="334"/>
      <c r="H45" s="334"/>
      <c r="I45" s="334"/>
      <c r="J45" s="334"/>
      <c r="K45" s="335"/>
    </row>
    <row r="46" spans="1:11" x14ac:dyDescent="0.25">
      <c r="A46" s="336" t="s">
        <v>228</v>
      </c>
      <c r="B46" s="337"/>
      <c r="C46" s="337"/>
      <c r="D46" s="337"/>
      <c r="E46" s="337"/>
      <c r="F46" s="337"/>
      <c r="G46" s="337"/>
      <c r="H46" s="337"/>
      <c r="I46" s="337"/>
      <c r="J46" s="337"/>
      <c r="K46" s="338"/>
    </row>
    <row r="47" spans="1:11" x14ac:dyDescent="0.25">
      <c r="A47" s="339"/>
      <c r="B47" s="340"/>
      <c r="C47" s="340"/>
      <c r="D47" s="340"/>
      <c r="E47" s="340"/>
      <c r="F47" s="340"/>
      <c r="G47" s="340"/>
      <c r="H47" s="340"/>
      <c r="I47" s="340"/>
      <c r="J47" s="340"/>
      <c r="K47" s="341"/>
    </row>
    <row r="48" spans="1:11" x14ac:dyDescent="0.25">
      <c r="A48" s="339"/>
      <c r="B48" s="340"/>
      <c r="C48" s="340"/>
      <c r="D48" s="340"/>
      <c r="E48" s="340"/>
      <c r="F48" s="340"/>
      <c r="G48" s="340"/>
      <c r="H48" s="340"/>
      <c r="I48" s="340"/>
      <c r="J48" s="340"/>
      <c r="K48" s="341"/>
    </row>
    <row r="49" spans="1:11" x14ac:dyDescent="0.25">
      <c r="A49" s="342"/>
      <c r="B49" s="343"/>
      <c r="C49" s="343"/>
      <c r="D49" s="343"/>
      <c r="E49" s="343"/>
      <c r="F49" s="343"/>
      <c r="G49" s="343"/>
      <c r="H49" s="343"/>
      <c r="I49" s="343"/>
      <c r="J49" s="343"/>
      <c r="K49" s="344"/>
    </row>
    <row r="51" spans="1:11" ht="14.25" customHeight="1" x14ac:dyDescent="0.25">
      <c r="A51" s="359" t="s">
        <v>99</v>
      </c>
      <c r="B51" s="360"/>
      <c r="C51" s="345" t="s">
        <v>55</v>
      </c>
      <c r="D51" s="345"/>
    </row>
    <row r="52" spans="1:11" x14ac:dyDescent="0.25">
      <c r="A52" s="359"/>
      <c r="B52" s="360"/>
      <c r="C52" s="21">
        <v>1</v>
      </c>
      <c r="D52" s="21" t="s">
        <v>97</v>
      </c>
      <c r="F52" s="35"/>
      <c r="G52" s="35"/>
    </row>
    <row r="53" spans="1:11" x14ac:dyDescent="0.25">
      <c r="C53" s="21">
        <v>2</v>
      </c>
      <c r="D53" s="21" t="s">
        <v>52</v>
      </c>
      <c r="E53" s="168"/>
      <c r="F53" s="35"/>
      <c r="G53" s="35"/>
    </row>
    <row r="54" spans="1:11" x14ac:dyDescent="0.25">
      <c r="C54" s="165">
        <v>3</v>
      </c>
      <c r="D54" s="165" t="s">
        <v>53</v>
      </c>
      <c r="E54" s="168" t="s">
        <v>56</v>
      </c>
      <c r="F54" s="35"/>
      <c r="G54" s="35"/>
    </row>
    <row r="55" spans="1:11" x14ac:dyDescent="0.25">
      <c r="C55" s="185">
        <v>4</v>
      </c>
      <c r="D55" s="185" t="s">
        <v>54</v>
      </c>
      <c r="F55" s="35"/>
      <c r="G55" s="35"/>
    </row>
    <row r="57" spans="1:11" x14ac:dyDescent="0.25">
      <c r="A57" s="56"/>
    </row>
    <row r="58" spans="1:11" x14ac:dyDescent="0.25">
      <c r="A58" s="56" t="s">
        <v>98</v>
      </c>
      <c r="B58" s="362" t="s">
        <v>229</v>
      </c>
      <c r="C58" s="362"/>
      <c r="D58" s="362"/>
      <c r="E58" s="362"/>
      <c r="F58" s="362"/>
      <c r="G58" s="362"/>
      <c r="H58" s="362"/>
      <c r="I58" s="362"/>
    </row>
  </sheetData>
  <mergeCells count="23">
    <mergeCell ref="B58:I58"/>
    <mergeCell ref="A31:K34"/>
    <mergeCell ref="A35:K35"/>
    <mergeCell ref="A36:K39"/>
    <mergeCell ref="A40:K40"/>
    <mergeCell ref="A41:K44"/>
    <mergeCell ref="A45:K45"/>
    <mergeCell ref="A1:K1"/>
    <mergeCell ref="A46:K49"/>
    <mergeCell ref="A51:B52"/>
    <mergeCell ref="C51:D51"/>
    <mergeCell ref="C21:G21"/>
    <mergeCell ref="I21:J21"/>
    <mergeCell ref="B23:K23"/>
    <mergeCell ref="A25:K25"/>
    <mergeCell ref="A26:K29"/>
    <mergeCell ref="A30:K30"/>
    <mergeCell ref="C4:I5"/>
    <mergeCell ref="B10:F10"/>
    <mergeCell ref="C12:F12"/>
    <mergeCell ref="C18:D18"/>
    <mergeCell ref="E18:F18"/>
    <mergeCell ref="A7:K8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workbookViewId="0">
      <selection activeCell="C31" sqref="C31"/>
    </sheetView>
  </sheetViews>
  <sheetFormatPr baseColWidth="10" defaultColWidth="11" defaultRowHeight="14.4" x14ac:dyDescent="0.3"/>
  <cols>
    <col min="1" max="1" width="22.5" style="70" bestFit="1" customWidth="1"/>
    <col min="2" max="2" width="9" style="70" customWidth="1"/>
    <col min="3" max="3" width="16.59765625" style="70" customWidth="1"/>
    <col min="4" max="4" width="9" style="70" customWidth="1"/>
    <col min="5" max="5" width="4.5" style="70" bestFit="1" customWidth="1"/>
    <col min="6" max="6" width="11.09765625" style="70" customWidth="1"/>
    <col min="7" max="7" width="10.19921875" style="70" customWidth="1"/>
    <col min="8" max="8" width="4.8984375" style="70" bestFit="1" customWidth="1"/>
    <col min="9" max="23" width="4.5" style="70" bestFit="1" customWidth="1"/>
    <col min="24" max="24" width="10.5" style="70" customWidth="1"/>
    <col min="25" max="25" width="8.19921875" style="70" bestFit="1" customWidth="1"/>
    <col min="26" max="26" width="13.59765625" style="70" customWidth="1"/>
    <col min="27" max="27" width="20" style="70" customWidth="1"/>
    <col min="28" max="29" width="10.59765625" style="70" customWidth="1"/>
    <col min="30" max="31" width="20" style="70" customWidth="1"/>
    <col min="32" max="16384" width="11" style="70"/>
  </cols>
  <sheetData>
    <row r="1" spans="1:31" ht="18" x14ac:dyDescent="0.35">
      <c r="A1" s="366" t="s">
        <v>120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</row>
    <row r="3" spans="1:31" s="61" customFormat="1" ht="13.8" x14ac:dyDescent="0.3">
      <c r="D3" s="371" t="s">
        <v>122</v>
      </c>
      <c r="E3" s="371"/>
      <c r="F3" s="371"/>
      <c r="G3" s="371"/>
      <c r="H3" s="371"/>
      <c r="I3" s="371"/>
      <c r="J3" s="371"/>
      <c r="K3" s="62"/>
      <c r="L3" s="62"/>
      <c r="M3" s="62"/>
    </row>
    <row r="4" spans="1:31" s="61" customFormat="1" ht="13.8" x14ac:dyDescent="0.3">
      <c r="D4" s="371"/>
      <c r="E4" s="371"/>
      <c r="F4" s="371"/>
      <c r="G4" s="371"/>
      <c r="H4" s="371"/>
      <c r="I4" s="371"/>
      <c r="J4" s="371"/>
      <c r="K4" s="62"/>
      <c r="L4" s="62"/>
      <c r="M4" s="62"/>
    </row>
    <row r="5" spans="1:31" s="61" customFormat="1" ht="13.8" x14ac:dyDescent="0.3"/>
    <row r="6" spans="1:31" s="61" customFormat="1" ht="13.8" x14ac:dyDescent="0.3">
      <c r="C6" s="372" t="s">
        <v>126</v>
      </c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62"/>
      <c r="O6" s="62"/>
      <c r="P6" s="62"/>
    </row>
    <row r="7" spans="1:31" s="61" customFormat="1" ht="13.8" x14ac:dyDescent="0.3"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62"/>
      <c r="O7" s="62"/>
      <c r="P7" s="62"/>
    </row>
    <row r="8" spans="1:31" s="61" customFormat="1" ht="13.8" x14ac:dyDescent="0.3"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31" s="61" customFormat="1" ht="13.8" x14ac:dyDescent="0.3">
      <c r="C9" s="370" t="s">
        <v>17</v>
      </c>
      <c r="D9" s="370"/>
      <c r="E9" s="370"/>
      <c r="F9" s="370"/>
      <c r="G9" s="370"/>
    </row>
    <row r="10" spans="1:31" s="61" customFormat="1" ht="13.8" x14ac:dyDescent="0.3">
      <c r="C10" s="64" t="s">
        <v>26</v>
      </c>
      <c r="D10" s="221" t="s">
        <v>155</v>
      </c>
      <c r="E10" s="221"/>
      <c r="F10" s="221"/>
    </row>
    <row r="11" spans="1:31" s="61" customFormat="1" ht="13.8" x14ac:dyDescent="0.3">
      <c r="C11" s="374" t="s">
        <v>27</v>
      </c>
      <c r="D11" s="355" t="s">
        <v>156</v>
      </c>
      <c r="E11" s="356"/>
      <c r="F11" s="356"/>
      <c r="G11" s="357"/>
    </row>
    <row r="12" spans="1:31" s="61" customFormat="1" ht="1.95" customHeight="1" x14ac:dyDescent="0.3">
      <c r="C12" s="374"/>
      <c r="D12" s="355"/>
      <c r="E12" s="356"/>
      <c r="F12" s="356"/>
      <c r="G12" s="357"/>
    </row>
    <row r="13" spans="1:31" s="61" customFormat="1" ht="13.8" x14ac:dyDescent="0.3">
      <c r="C13" s="64" t="s">
        <v>33</v>
      </c>
      <c r="D13" s="72">
        <v>2011</v>
      </c>
      <c r="E13" s="65"/>
      <c r="F13" s="65"/>
      <c r="G13" s="65"/>
    </row>
    <row r="14" spans="1:31" s="61" customFormat="1" ht="13.8" x14ac:dyDescent="0.3">
      <c r="D14" s="67"/>
      <c r="E14" s="65"/>
      <c r="F14" s="65"/>
      <c r="G14" s="65"/>
    </row>
    <row r="15" spans="1:31" s="61" customFormat="1" ht="13.8" x14ac:dyDescent="0.3">
      <c r="J15" s="370"/>
      <c r="K15" s="370"/>
      <c r="L15" s="66"/>
    </row>
    <row r="16" spans="1:31" s="61" customFormat="1" ht="13.8" x14ac:dyDescent="0.3"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68"/>
      <c r="N16" s="68"/>
      <c r="O16" s="68"/>
    </row>
    <row r="17" spans="1:31" s="61" customFormat="1" ht="13.8" x14ac:dyDescent="0.3">
      <c r="A17" s="363" t="s">
        <v>114</v>
      </c>
      <c r="B17" s="378" t="s">
        <v>101</v>
      </c>
      <c r="C17" s="378"/>
      <c r="D17" s="378"/>
      <c r="E17" s="375" t="s">
        <v>127</v>
      </c>
      <c r="F17" s="375"/>
      <c r="G17" s="363" t="s">
        <v>4</v>
      </c>
      <c r="H17" s="375" t="s">
        <v>0</v>
      </c>
      <c r="I17" s="375"/>
      <c r="J17" s="375"/>
      <c r="K17" s="375"/>
      <c r="L17" s="375" t="s">
        <v>1</v>
      </c>
      <c r="M17" s="375"/>
      <c r="N17" s="375"/>
      <c r="O17" s="375"/>
      <c r="P17" s="375" t="s">
        <v>2</v>
      </c>
      <c r="Q17" s="375"/>
      <c r="R17" s="375"/>
      <c r="S17" s="375"/>
      <c r="T17" s="375" t="s">
        <v>18</v>
      </c>
      <c r="U17" s="375"/>
      <c r="V17" s="375"/>
      <c r="W17" s="375"/>
      <c r="X17" s="375" t="s">
        <v>4</v>
      </c>
      <c r="Y17" s="375"/>
      <c r="Z17" s="376" t="s">
        <v>108</v>
      </c>
      <c r="AA17" s="376" t="s">
        <v>109</v>
      </c>
      <c r="AB17" s="378" t="s">
        <v>16</v>
      </c>
      <c r="AC17" s="378"/>
      <c r="AD17" s="375" t="s">
        <v>111</v>
      </c>
      <c r="AE17" s="375"/>
    </row>
    <row r="18" spans="1:31" s="61" customFormat="1" ht="13.8" x14ac:dyDescent="0.3">
      <c r="A18" s="364"/>
      <c r="B18" s="378"/>
      <c r="C18" s="378"/>
      <c r="D18" s="378"/>
      <c r="E18" s="375" t="s">
        <v>9</v>
      </c>
      <c r="F18" s="363" t="s">
        <v>128</v>
      </c>
      <c r="G18" s="364"/>
      <c r="H18" s="375" t="s">
        <v>106</v>
      </c>
      <c r="I18" s="375"/>
      <c r="J18" s="375"/>
      <c r="K18" s="375"/>
      <c r="L18" s="375" t="s">
        <v>106</v>
      </c>
      <c r="M18" s="375"/>
      <c r="N18" s="375"/>
      <c r="O18" s="375"/>
      <c r="P18" s="375" t="s">
        <v>106</v>
      </c>
      <c r="Q18" s="375"/>
      <c r="R18" s="375"/>
      <c r="S18" s="375"/>
      <c r="T18" s="375" t="s">
        <v>106</v>
      </c>
      <c r="U18" s="375"/>
      <c r="V18" s="375"/>
      <c r="W18" s="375"/>
      <c r="X18" s="377" t="s">
        <v>107</v>
      </c>
      <c r="Y18" s="377" t="s">
        <v>40</v>
      </c>
      <c r="Z18" s="376"/>
      <c r="AA18" s="376"/>
      <c r="AB18" s="378" t="s">
        <v>17</v>
      </c>
      <c r="AC18" s="378" t="s">
        <v>110</v>
      </c>
      <c r="AD18" s="376" t="s">
        <v>112</v>
      </c>
      <c r="AE18" s="376" t="s">
        <v>113</v>
      </c>
    </row>
    <row r="19" spans="1:31" s="61" customFormat="1" ht="31.5" customHeight="1" x14ac:dyDescent="0.3">
      <c r="A19" s="365"/>
      <c r="B19" s="378"/>
      <c r="C19" s="378"/>
      <c r="D19" s="378"/>
      <c r="E19" s="375"/>
      <c r="F19" s="365"/>
      <c r="G19" s="365"/>
      <c r="H19" s="69" t="s">
        <v>102</v>
      </c>
      <c r="I19" s="69" t="s">
        <v>103</v>
      </c>
      <c r="J19" s="69" t="s">
        <v>104</v>
      </c>
      <c r="K19" s="69" t="s">
        <v>105</v>
      </c>
      <c r="L19" s="69" t="s">
        <v>102</v>
      </c>
      <c r="M19" s="69" t="s">
        <v>103</v>
      </c>
      <c r="N19" s="69" t="s">
        <v>104</v>
      </c>
      <c r="O19" s="69" t="s">
        <v>105</v>
      </c>
      <c r="P19" s="69" t="s">
        <v>102</v>
      </c>
      <c r="Q19" s="69" t="s">
        <v>103</v>
      </c>
      <c r="R19" s="69" t="s">
        <v>104</v>
      </c>
      <c r="S19" s="69" t="s">
        <v>105</v>
      </c>
      <c r="T19" s="69" t="s">
        <v>102</v>
      </c>
      <c r="U19" s="69" t="s">
        <v>103</v>
      </c>
      <c r="V19" s="69" t="s">
        <v>104</v>
      </c>
      <c r="W19" s="69" t="s">
        <v>105</v>
      </c>
      <c r="X19" s="377"/>
      <c r="Y19" s="377"/>
      <c r="Z19" s="376"/>
      <c r="AA19" s="376"/>
      <c r="AB19" s="378"/>
      <c r="AC19" s="378"/>
      <c r="AD19" s="376"/>
      <c r="AE19" s="376"/>
    </row>
    <row r="20" spans="1:31" ht="47.4" customHeight="1" x14ac:dyDescent="0.3">
      <c r="A20" s="169" t="s">
        <v>215</v>
      </c>
      <c r="B20" s="367" t="s">
        <v>230</v>
      </c>
      <c r="C20" s="368"/>
      <c r="D20" s="369"/>
      <c r="E20" s="186"/>
      <c r="F20" s="186" t="s">
        <v>157</v>
      </c>
      <c r="G20" s="187" t="s">
        <v>232</v>
      </c>
      <c r="H20" s="188">
        <v>1</v>
      </c>
      <c r="I20" s="188">
        <v>0</v>
      </c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6" t="s">
        <v>232</v>
      </c>
      <c r="Y20" s="188">
        <v>0.32</v>
      </c>
      <c r="Z20" s="188">
        <v>0.51</v>
      </c>
      <c r="AA20" s="188">
        <v>0.5</v>
      </c>
      <c r="AB20" s="189"/>
      <c r="AC20" s="189"/>
      <c r="AD20" s="190" t="s">
        <v>234</v>
      </c>
      <c r="AE20" s="189"/>
    </row>
    <row r="21" spans="1:31" ht="31.2" customHeight="1" x14ac:dyDescent="0.3">
      <c r="A21" s="169" t="s">
        <v>215</v>
      </c>
      <c r="B21" s="367" t="s">
        <v>231</v>
      </c>
      <c r="C21" s="368"/>
      <c r="D21" s="369"/>
      <c r="E21" s="186"/>
      <c r="F21" s="186" t="s">
        <v>165</v>
      </c>
      <c r="G21" s="187" t="s">
        <v>233</v>
      </c>
      <c r="H21" s="188">
        <v>0.69</v>
      </c>
      <c r="I21" s="189"/>
      <c r="J21" s="189"/>
      <c r="K21" s="189"/>
      <c r="L21" s="188">
        <v>0.65</v>
      </c>
      <c r="M21" s="188">
        <v>0.6</v>
      </c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7" t="s">
        <v>233</v>
      </c>
      <c r="Y21" s="188">
        <v>0.12</v>
      </c>
      <c r="Z21" s="188">
        <v>0.6</v>
      </c>
      <c r="AA21" s="188">
        <v>0.8</v>
      </c>
      <c r="AB21" s="189"/>
      <c r="AC21" s="189"/>
      <c r="AD21" s="190" t="s">
        <v>235</v>
      </c>
      <c r="AE21" s="189"/>
    </row>
    <row r="24" spans="1:31" x14ac:dyDescent="0.3">
      <c r="B24" s="123"/>
      <c r="C24" s="123"/>
      <c r="D24" s="81"/>
      <c r="E24" s="81"/>
      <c r="F24" s="126"/>
      <c r="G24" s="126"/>
      <c r="H24" s="126"/>
      <c r="I24" s="126"/>
      <c r="J24" s="126"/>
      <c r="K24" s="126"/>
      <c r="L24" s="126"/>
      <c r="M24" s="126"/>
      <c r="N24" s="126"/>
      <c r="O24" s="81"/>
      <c r="P24" s="81"/>
      <c r="Q24" s="81"/>
      <c r="R24" s="126"/>
      <c r="S24" s="126"/>
      <c r="T24" s="126"/>
      <c r="U24" s="126"/>
      <c r="V24" s="126"/>
      <c r="W24" s="81"/>
      <c r="X24" s="81"/>
    </row>
    <row r="25" spans="1:31" x14ac:dyDescent="0.3">
      <c r="B25" s="193" t="s">
        <v>152</v>
      </c>
      <c r="C25" s="193"/>
      <c r="D25" s="81"/>
      <c r="E25" s="81"/>
      <c r="F25" s="125"/>
      <c r="G25" s="125"/>
      <c r="H25" s="125"/>
      <c r="I25" s="125"/>
      <c r="J25" s="125"/>
      <c r="K25" s="125"/>
      <c r="L25" s="125"/>
      <c r="M25" s="125"/>
      <c r="N25" s="125"/>
      <c r="O25" s="331" t="s">
        <v>153</v>
      </c>
      <c r="P25" s="331"/>
      <c r="Q25" s="331"/>
      <c r="R25" s="331"/>
      <c r="S25" s="331"/>
      <c r="T25" s="331"/>
      <c r="U25" s="331"/>
      <c r="V25" s="331"/>
      <c r="W25" s="331"/>
      <c r="X25" s="81"/>
      <c r="Y25" s="125"/>
      <c r="Z25" s="125"/>
      <c r="AA25" s="331" t="s">
        <v>154</v>
      </c>
      <c r="AB25" s="331"/>
      <c r="AC25" s="331"/>
    </row>
    <row r="26" spans="1:31" x14ac:dyDescent="0.3">
      <c r="B26" s="191" t="s">
        <v>246</v>
      </c>
      <c r="C26" s="191"/>
      <c r="O26" s="191" t="s">
        <v>247</v>
      </c>
      <c r="P26" s="191"/>
      <c r="Q26" s="191"/>
      <c r="R26" s="191"/>
      <c r="S26" s="191"/>
      <c r="T26" s="191"/>
      <c r="U26" s="191"/>
      <c r="V26" s="191"/>
      <c r="W26" s="191"/>
      <c r="AA26" s="191" t="s">
        <v>248</v>
      </c>
      <c r="AB26" s="191"/>
      <c r="AC26" s="191"/>
    </row>
    <row r="32" spans="1:31" x14ac:dyDescent="0.3">
      <c r="A32" s="70" t="s">
        <v>121</v>
      </c>
    </row>
  </sheetData>
  <mergeCells count="43">
    <mergeCell ref="B25:C25"/>
    <mergeCell ref="B17:D19"/>
    <mergeCell ref="AA17:AA19"/>
    <mergeCell ref="AB17:AC17"/>
    <mergeCell ref="AB18:AB19"/>
    <mergeCell ref="AC18:AC19"/>
    <mergeCell ref="P18:S18"/>
    <mergeCell ref="T18:W18"/>
    <mergeCell ref="X17:Y17"/>
    <mergeCell ref="X18:X19"/>
    <mergeCell ref="Z17:Z19"/>
    <mergeCell ref="E17:F17"/>
    <mergeCell ref="H17:K17"/>
    <mergeCell ref="E18:E19"/>
    <mergeCell ref="F18:F19"/>
    <mergeCell ref="H18:K18"/>
    <mergeCell ref="AD17:AE17"/>
    <mergeCell ref="AD18:AD19"/>
    <mergeCell ref="AE18:AE19"/>
    <mergeCell ref="Y18:Y19"/>
    <mergeCell ref="T17:W17"/>
    <mergeCell ref="D10:F10"/>
    <mergeCell ref="L17:O17"/>
    <mergeCell ref="P17:S17"/>
    <mergeCell ref="L18:O18"/>
    <mergeCell ref="AA25:AC25"/>
    <mergeCell ref="O25:W25"/>
    <mergeCell ref="B26:C26"/>
    <mergeCell ref="O26:W26"/>
    <mergeCell ref="AA26:AC26"/>
    <mergeCell ref="G17:G19"/>
    <mergeCell ref="A1:AE1"/>
    <mergeCell ref="B20:D20"/>
    <mergeCell ref="A17:A19"/>
    <mergeCell ref="B21:D21"/>
    <mergeCell ref="J15:K15"/>
    <mergeCell ref="C16:L16"/>
    <mergeCell ref="D3:J4"/>
    <mergeCell ref="C6:M7"/>
    <mergeCell ref="C9:G9"/>
    <mergeCell ref="C11:C12"/>
    <mergeCell ref="D11:G11"/>
    <mergeCell ref="D12:G12"/>
  </mergeCells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F1</vt:lpstr>
      <vt:lpstr>F2</vt:lpstr>
      <vt:lpstr>F3</vt:lpstr>
      <vt:lpstr>F4</vt:lpstr>
      <vt:lpstr>F5</vt:lpstr>
      <vt:lpstr>'F2'!Área_de_impresión</vt:lpstr>
      <vt:lpstr>'F3'!Área_de_impresión</vt:lpstr>
      <vt:lpstr>'F2'!Títulos_a_imprimir</vt:lpstr>
      <vt:lpstr>'F3'!Títulos_a_imprimir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Pascual Conde Maldonado</dc:creator>
  <cp:lastModifiedBy>JOSUE LANDERO ACOSTA</cp:lastModifiedBy>
  <cp:lastPrinted>2012-07-06T17:32:45Z</cp:lastPrinted>
  <dcterms:created xsi:type="dcterms:W3CDTF">2009-01-27T22:23:50Z</dcterms:created>
  <dcterms:modified xsi:type="dcterms:W3CDTF">2012-07-06T17:34:28Z</dcterms:modified>
</cp:coreProperties>
</file>